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47" windowHeight="10395" tabRatio="952"/>
  </bookViews>
  <sheets>
    <sheet name="2#楼线条工程量计算式" sheetId="1" r:id="rId1"/>
    <sheet name="2#楼线条汇总" sheetId="2" r:id="rId2"/>
    <sheet name="3#楼线条工程量计算式" sheetId="7" r:id="rId3"/>
    <sheet name="3#楼线条汇总" sheetId="8" r:id="rId4"/>
    <sheet name="4#楼线条工程量计算式" sheetId="3" r:id="rId5"/>
    <sheet name="4#楼线条汇总" sheetId="4" r:id="rId6"/>
    <sheet name="封面" sheetId="14" r:id="rId7"/>
  </sheets>
  <definedNames>
    <definedName name="_xlnm._FilterDatabase" localSheetId="0" hidden="1">'2#楼线条工程量计算式'!$A$1:$G$39</definedName>
    <definedName name="_xlnm.Print_Titles" localSheetId="0">'2#楼线条工程量计算式'!$1:$2</definedName>
    <definedName name="_xlnm._FilterDatabase" localSheetId="4" hidden="1">'4#楼线条工程量计算式'!$A$1:$G$43</definedName>
    <definedName name="_xlnm._FilterDatabase" localSheetId="2" hidden="1">'3#楼线条工程量计算式'!$A$1:$G$46</definedName>
    <definedName name="_xlnm.Print_Titles" localSheetId="2">'3#楼线条工程量计算式'!$1:$2</definedName>
    <definedName name="_xlnm.Print_Titles" localSheetId="3">'3#楼线条汇总'!$1:$2</definedName>
    <definedName name="_xlnm.Print_Titles" localSheetId="4">'4#楼线条工程量计算式'!$1:$2</definedName>
    <definedName name="_xlnm.Print_Area" localSheetId="6">封面!$A$1:$C$18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D2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5.2*2为中间单元外内侧，仅六层有，见平面布置示意图
</t>
        </r>
      </text>
    </comment>
    <comment ref="D2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5.2*2为中间单元外内侧仅31层有，见平面布置示意
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D2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5.2*2为中间单元外内侧，仅六层有，见平面布置示意图
</t>
        </r>
      </text>
    </comment>
    <comment ref="D2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5.2*2为中间单元外内侧仅31层有，见平面布置示意
</t>
        </r>
      </text>
    </comment>
  </commentList>
</comments>
</file>

<file path=xl/sharedStrings.xml><?xml version="1.0" encoding="utf-8"?>
<sst xmlns="http://schemas.openxmlformats.org/spreadsheetml/2006/main" count="197">
  <si>
    <t>花山郡2#楼线条工程量计算式表</t>
  </si>
  <si>
    <t>序号</t>
  </si>
  <si>
    <t>部位名称</t>
  </si>
  <si>
    <t>线条名称</t>
  </si>
  <si>
    <t>计算式</t>
  </si>
  <si>
    <t>单位</t>
  </si>
  <si>
    <t>结果</t>
  </si>
  <si>
    <t>备注</t>
  </si>
  <si>
    <t>1至5层南立面装饰柱</t>
  </si>
  <si>
    <t>装饰柱1</t>
  </si>
  <si>
    <t>8.9*2</t>
  </si>
  <si>
    <t>M</t>
  </si>
  <si>
    <t>装饰柱2</t>
  </si>
  <si>
    <t>8.9*2+14.7*2</t>
  </si>
  <si>
    <t>装饰柱3</t>
  </si>
  <si>
    <t>装饰柱4</t>
  </si>
  <si>
    <t>装饰柱20</t>
  </si>
  <si>
    <t>14.7*2</t>
  </si>
  <si>
    <t>装饰柱21</t>
  </si>
  <si>
    <t>装饰柱22</t>
  </si>
  <si>
    <t>14.4*1</t>
  </si>
  <si>
    <t>1-5层北立面装饰柱</t>
  </si>
  <si>
    <t>装饰柱23</t>
  </si>
  <si>
    <t>装饰柱11b</t>
  </si>
  <si>
    <t>装饰柱12b</t>
  </si>
  <si>
    <t>装饰柱17a</t>
  </si>
  <si>
    <t>9.15*4</t>
  </si>
  <si>
    <t>装饰柱13a</t>
  </si>
  <si>
    <t>东立面装饰柱</t>
  </si>
  <si>
    <t>装饰柱8a</t>
  </si>
  <si>
    <t>装饰柱18a</t>
  </si>
  <si>
    <t>14.7*1</t>
  </si>
  <si>
    <t>西立面装饰柱</t>
  </si>
  <si>
    <t>东立面线条</t>
  </si>
  <si>
    <r>
      <rPr>
        <sz val="11"/>
        <color theme="1"/>
        <rFont val="宋体"/>
        <charset val="134"/>
      </rPr>
      <t xml:space="preserve">阳台侧面      </t>
    </r>
    <r>
      <rPr>
        <b/>
        <sz val="11"/>
        <color rgb="FFFF0000"/>
        <rFont val="宋体"/>
        <charset val="134"/>
      </rPr>
      <t>线条1</t>
    </r>
  </si>
  <si>
    <t>0.95*5+1.8*27</t>
  </si>
  <si>
    <t>线条2</t>
  </si>
  <si>
    <t>4.84+4.64+4.48+3.19+2.19+0.45*8+5.2*2</t>
  </si>
  <si>
    <t>5.2*2为中间单元外内侧，仅六层有，见平面布置示意图</t>
  </si>
  <si>
    <t>线条3</t>
  </si>
  <si>
    <t>16.28+3.74+6.44+1.94+0.39*4+5.2*2</t>
  </si>
  <si>
    <t>线条5</t>
  </si>
  <si>
    <t>西立面线条</t>
  </si>
  <si>
    <t>0.95*5+1.8*28</t>
  </si>
  <si>
    <t>4.84+4.64+4.48+3.19+2.19+0.45*8</t>
  </si>
  <si>
    <t>16.28+1.94+6.44+3.74+0.39*4</t>
  </si>
  <si>
    <t>13.48+0.39*2</t>
  </si>
  <si>
    <t>屋面线条</t>
  </si>
  <si>
    <t>线条6</t>
  </si>
  <si>
    <t>17.66+7.16*2</t>
  </si>
  <si>
    <t>线条7</t>
  </si>
  <si>
    <t>（5.66+6.06）*2*2</t>
  </si>
  <si>
    <t>线条8</t>
  </si>
  <si>
    <t>17.66*1</t>
  </si>
  <si>
    <t>南立面线条</t>
  </si>
  <si>
    <r>
      <rPr>
        <sz val="11"/>
        <color theme="1"/>
        <rFont val="宋体"/>
        <charset val="134"/>
      </rPr>
      <t xml:space="preserve">（空调百叶处） </t>
    </r>
    <r>
      <rPr>
        <b/>
        <sz val="11"/>
        <color rgb="FFFF0000"/>
        <rFont val="宋体"/>
        <charset val="134"/>
      </rPr>
      <t>线条1</t>
    </r>
  </si>
  <si>
    <t>0.8*16+0.9*26*4+0.9*8</t>
  </si>
  <si>
    <r>
      <rPr>
        <sz val="11"/>
        <color theme="1"/>
        <rFont val="宋体"/>
        <charset val="134"/>
      </rPr>
      <t xml:space="preserve">（阳台正面）   </t>
    </r>
    <r>
      <rPr>
        <b/>
        <sz val="11"/>
        <color rgb="FFFF0000"/>
        <rFont val="宋体"/>
        <charset val="134"/>
      </rPr>
      <t>线条1</t>
    </r>
  </si>
  <si>
    <t>2.4*3*2+2.8*5*2+2.95*2*2+7.3*26*2</t>
  </si>
  <si>
    <t>7.65*2+21.58+0.45*4</t>
  </si>
  <si>
    <t>12.08+7.64*2+4.88*2+3.74*2+21.28+0.39*8</t>
  </si>
  <si>
    <t>9.64*2</t>
  </si>
  <si>
    <t>北立面线条</t>
  </si>
  <si>
    <t>（1.7*3+3.2*28）*2</t>
  </si>
  <si>
    <r>
      <rPr>
        <sz val="11"/>
        <color theme="1"/>
        <rFont val="宋体"/>
        <charset val="134"/>
      </rPr>
      <t xml:space="preserve">中间公共区间  </t>
    </r>
    <r>
      <rPr>
        <b/>
        <sz val="11"/>
        <color rgb="FFFF0000"/>
        <rFont val="宋体"/>
        <charset val="134"/>
      </rPr>
      <t>线条1</t>
    </r>
    <r>
      <rPr>
        <sz val="11"/>
        <color rgb="FFFF0000"/>
        <rFont val="宋体"/>
        <charset val="134"/>
      </rPr>
      <t xml:space="preserve"> </t>
    </r>
    <r>
      <rPr>
        <sz val="11"/>
        <color theme="1"/>
        <rFont val="宋体"/>
        <charset val="134"/>
      </rPr>
      <t xml:space="preserve">    </t>
    </r>
  </si>
  <si>
    <t>7.1*2+7.4*26</t>
  </si>
  <si>
    <t>9.14*2+0.39*2+18.58+1.8*2</t>
  </si>
  <si>
    <t>36.28+3.04*2+1.6*2+0.67*2+5.2*2</t>
  </si>
  <si>
    <t>9.24*2+7.4</t>
  </si>
  <si>
    <t>小计</t>
  </si>
  <si>
    <r>
      <rPr>
        <b/>
        <sz val="20"/>
        <color theme="1"/>
        <rFont val="Arial"/>
        <charset val="134"/>
      </rPr>
      <t>2#</t>
    </r>
    <r>
      <rPr>
        <b/>
        <sz val="20"/>
        <color theme="1"/>
        <rFont val="宋体"/>
        <charset val="134"/>
      </rPr>
      <t>楼线条造价汇总表</t>
    </r>
  </si>
  <si>
    <t>合计</t>
  </si>
  <si>
    <t>单价（元）</t>
  </si>
  <si>
    <t>合价（元）</t>
  </si>
  <si>
    <r>
      <rPr>
        <b/>
        <sz val="10"/>
        <color theme="1"/>
        <rFont val="宋体"/>
        <charset val="134"/>
      </rPr>
      <t>装饰柱</t>
    </r>
    <r>
      <rPr>
        <b/>
        <sz val="10"/>
        <color theme="1"/>
        <rFont val="Arial"/>
        <charset val="134"/>
      </rPr>
      <t>1</t>
    </r>
  </si>
  <si>
    <t>m</t>
  </si>
  <si>
    <r>
      <rPr>
        <b/>
        <sz val="10"/>
        <color theme="1"/>
        <rFont val="宋体"/>
        <charset val="134"/>
      </rPr>
      <t>装饰柱</t>
    </r>
    <r>
      <rPr>
        <b/>
        <sz val="10"/>
        <color theme="1"/>
        <rFont val="Arial"/>
        <charset val="134"/>
      </rPr>
      <t>2</t>
    </r>
  </si>
  <si>
    <r>
      <rPr>
        <b/>
        <sz val="10"/>
        <color theme="1"/>
        <rFont val="宋体"/>
        <charset val="134"/>
      </rPr>
      <t>装饰柱</t>
    </r>
    <r>
      <rPr>
        <b/>
        <sz val="10"/>
        <color theme="1"/>
        <rFont val="Arial"/>
        <charset val="134"/>
      </rPr>
      <t>3</t>
    </r>
  </si>
  <si>
    <r>
      <rPr>
        <b/>
        <sz val="10"/>
        <color theme="1"/>
        <rFont val="宋体"/>
        <charset val="134"/>
      </rPr>
      <t>装饰柱</t>
    </r>
    <r>
      <rPr>
        <b/>
        <sz val="10"/>
        <color theme="1"/>
        <rFont val="Arial"/>
        <charset val="134"/>
      </rPr>
      <t>4</t>
    </r>
  </si>
  <si>
    <r>
      <rPr>
        <b/>
        <sz val="10"/>
        <color theme="1"/>
        <rFont val="宋体"/>
        <charset val="134"/>
      </rPr>
      <t>装饰柱</t>
    </r>
    <r>
      <rPr>
        <b/>
        <sz val="10"/>
        <color theme="1"/>
        <rFont val="Arial"/>
        <charset val="134"/>
      </rPr>
      <t>8a</t>
    </r>
  </si>
  <si>
    <r>
      <rPr>
        <b/>
        <sz val="10"/>
        <color theme="1"/>
        <rFont val="宋体"/>
        <charset val="134"/>
      </rPr>
      <t>装饰柱</t>
    </r>
    <r>
      <rPr>
        <b/>
        <sz val="10"/>
        <color theme="1"/>
        <rFont val="Arial"/>
        <charset val="134"/>
      </rPr>
      <t>11b</t>
    </r>
  </si>
  <si>
    <r>
      <rPr>
        <b/>
        <sz val="10"/>
        <color theme="1"/>
        <rFont val="宋体"/>
        <charset val="134"/>
      </rPr>
      <t>装饰柱</t>
    </r>
    <r>
      <rPr>
        <b/>
        <sz val="10"/>
        <color theme="1"/>
        <rFont val="Arial"/>
        <charset val="134"/>
      </rPr>
      <t>12b</t>
    </r>
  </si>
  <si>
    <r>
      <rPr>
        <sz val="10"/>
        <color theme="1"/>
        <rFont val="宋体"/>
        <charset val="134"/>
      </rPr>
      <t>装饰柱</t>
    </r>
    <r>
      <rPr>
        <sz val="10"/>
        <color theme="1"/>
        <rFont val="Arial"/>
        <charset val="134"/>
      </rPr>
      <t>12c</t>
    </r>
  </si>
  <si>
    <r>
      <rPr>
        <b/>
        <sz val="10"/>
        <color theme="1"/>
        <rFont val="宋体"/>
        <charset val="134"/>
      </rPr>
      <t>装饰柱</t>
    </r>
    <r>
      <rPr>
        <b/>
        <sz val="10"/>
        <color theme="1"/>
        <rFont val="Arial"/>
        <charset val="134"/>
      </rPr>
      <t>13a</t>
    </r>
  </si>
  <si>
    <r>
      <rPr>
        <b/>
        <sz val="10"/>
        <color theme="1"/>
        <rFont val="宋体"/>
        <charset val="134"/>
      </rPr>
      <t>装饰柱</t>
    </r>
    <r>
      <rPr>
        <b/>
        <sz val="10"/>
        <color theme="1"/>
        <rFont val="Arial"/>
        <charset val="134"/>
      </rPr>
      <t>16a</t>
    </r>
  </si>
  <si>
    <r>
      <rPr>
        <b/>
        <sz val="10"/>
        <color theme="1"/>
        <rFont val="宋体"/>
        <charset val="134"/>
      </rPr>
      <t>装饰柱</t>
    </r>
    <r>
      <rPr>
        <b/>
        <sz val="10"/>
        <color theme="1"/>
        <rFont val="Arial"/>
        <charset val="134"/>
      </rPr>
      <t>17a</t>
    </r>
  </si>
  <si>
    <r>
      <rPr>
        <b/>
        <sz val="10"/>
        <color theme="1"/>
        <rFont val="宋体"/>
        <charset val="134"/>
      </rPr>
      <t>装饰柱</t>
    </r>
    <r>
      <rPr>
        <b/>
        <sz val="10"/>
        <color theme="1"/>
        <rFont val="Arial"/>
        <charset val="134"/>
      </rPr>
      <t>18a</t>
    </r>
  </si>
  <si>
    <r>
      <rPr>
        <b/>
        <sz val="10"/>
        <color theme="1"/>
        <rFont val="宋体"/>
        <charset val="134"/>
      </rPr>
      <t>装饰柱</t>
    </r>
    <r>
      <rPr>
        <b/>
        <sz val="10"/>
        <color theme="1"/>
        <rFont val="Arial"/>
        <charset val="134"/>
      </rPr>
      <t>20</t>
    </r>
  </si>
  <si>
    <r>
      <rPr>
        <b/>
        <sz val="10"/>
        <color theme="1"/>
        <rFont val="宋体"/>
        <charset val="134"/>
      </rPr>
      <t>装饰柱</t>
    </r>
    <r>
      <rPr>
        <b/>
        <sz val="10"/>
        <color theme="1"/>
        <rFont val="Arial"/>
        <charset val="134"/>
      </rPr>
      <t>21</t>
    </r>
  </si>
  <si>
    <r>
      <rPr>
        <b/>
        <sz val="10"/>
        <color theme="1"/>
        <rFont val="宋体"/>
        <charset val="134"/>
      </rPr>
      <t>装饰柱</t>
    </r>
    <r>
      <rPr>
        <b/>
        <sz val="10"/>
        <color theme="1"/>
        <rFont val="Arial"/>
        <charset val="134"/>
      </rPr>
      <t>22</t>
    </r>
  </si>
  <si>
    <r>
      <rPr>
        <b/>
        <sz val="10"/>
        <color theme="1"/>
        <rFont val="宋体"/>
        <charset val="134"/>
      </rPr>
      <t>装饰柱</t>
    </r>
    <r>
      <rPr>
        <b/>
        <sz val="10"/>
        <color theme="1"/>
        <rFont val="Arial"/>
        <charset val="134"/>
      </rPr>
      <t>23</t>
    </r>
  </si>
  <si>
    <r>
      <rPr>
        <sz val="10"/>
        <rFont val="Arial"/>
        <charset val="134"/>
      </rPr>
      <t xml:space="preserve"> </t>
    </r>
    <r>
      <rPr>
        <b/>
        <sz val="10"/>
        <rFont val="宋体"/>
        <charset val="134"/>
      </rPr>
      <t>线条</t>
    </r>
    <r>
      <rPr>
        <b/>
        <sz val="10"/>
        <rFont val="Arial"/>
        <charset val="134"/>
      </rPr>
      <t>1</t>
    </r>
  </si>
  <si>
    <r>
      <rPr>
        <b/>
        <sz val="10"/>
        <rFont val="宋体"/>
        <charset val="134"/>
      </rPr>
      <t>线条</t>
    </r>
    <r>
      <rPr>
        <b/>
        <sz val="10"/>
        <rFont val="Arial"/>
        <charset val="134"/>
      </rPr>
      <t>2</t>
    </r>
  </si>
  <si>
    <r>
      <rPr>
        <b/>
        <sz val="10"/>
        <rFont val="宋体"/>
        <charset val="134"/>
      </rPr>
      <t>线条</t>
    </r>
    <r>
      <rPr>
        <b/>
        <sz val="10"/>
        <rFont val="Arial"/>
        <charset val="134"/>
      </rPr>
      <t>3</t>
    </r>
  </si>
  <si>
    <r>
      <rPr>
        <b/>
        <sz val="10"/>
        <rFont val="宋体"/>
        <charset val="134"/>
      </rPr>
      <t>线条</t>
    </r>
    <r>
      <rPr>
        <b/>
        <sz val="10"/>
        <rFont val="Arial"/>
        <charset val="134"/>
      </rPr>
      <t>5</t>
    </r>
  </si>
  <si>
    <r>
      <rPr>
        <b/>
        <sz val="10"/>
        <rFont val="宋体"/>
        <charset val="134"/>
      </rPr>
      <t>线条</t>
    </r>
    <r>
      <rPr>
        <b/>
        <sz val="10"/>
        <rFont val="Arial"/>
        <charset val="134"/>
      </rPr>
      <t>6</t>
    </r>
  </si>
  <si>
    <r>
      <rPr>
        <b/>
        <sz val="10"/>
        <rFont val="宋体"/>
        <charset val="134"/>
      </rPr>
      <t>线条</t>
    </r>
    <r>
      <rPr>
        <b/>
        <sz val="10"/>
        <rFont val="Arial"/>
        <charset val="134"/>
      </rPr>
      <t>7</t>
    </r>
  </si>
  <si>
    <r>
      <rPr>
        <b/>
        <sz val="10"/>
        <rFont val="宋体"/>
        <charset val="134"/>
      </rPr>
      <t>线条</t>
    </r>
    <r>
      <rPr>
        <b/>
        <sz val="10"/>
        <rFont val="Arial"/>
        <charset val="134"/>
      </rPr>
      <t>8</t>
    </r>
  </si>
  <si>
    <t>合价</t>
  </si>
  <si>
    <t>元</t>
  </si>
  <si>
    <t>花山郡3#楼线条工程量计算式表</t>
  </si>
  <si>
    <t>8.9*4+14.7*4</t>
  </si>
  <si>
    <t>8.9*4</t>
  </si>
  <si>
    <t>装饰柱5</t>
  </si>
  <si>
    <t>14.7*8</t>
  </si>
  <si>
    <t>装饰柱6</t>
  </si>
  <si>
    <t>14.7*4</t>
  </si>
  <si>
    <t>装饰柱7</t>
  </si>
  <si>
    <t>装饰柱19</t>
  </si>
  <si>
    <t>8.9*1</t>
  </si>
  <si>
    <t>装饰柱10</t>
  </si>
  <si>
    <t>装饰柱11</t>
  </si>
  <si>
    <t>装饰柱12</t>
  </si>
  <si>
    <t>装饰柱13</t>
  </si>
  <si>
    <t>装饰柱14</t>
  </si>
  <si>
    <t>装饰柱15</t>
  </si>
  <si>
    <t>装饰柱17</t>
  </si>
  <si>
    <t>（9.15+8.35）*2*2</t>
  </si>
  <si>
    <t>北面2-5层的（改EPS线条上面的部分）</t>
  </si>
  <si>
    <t>装饰柱18</t>
  </si>
  <si>
    <t>装饰柱8</t>
  </si>
  <si>
    <t>14.7*2*2</t>
  </si>
  <si>
    <t>装饰柱9</t>
  </si>
  <si>
    <t>14.7*1*2</t>
  </si>
  <si>
    <t>1.15*5+2*26*4+1.3*26*4</t>
  </si>
  <si>
    <t>4.54+4.74+2.29+4.48+2.54+0.39*6+5.2*4+1.3*4+3.8*4</t>
  </si>
  <si>
    <t>3.8*4、   5.2*4、   1.34*4均为前后转角部位</t>
  </si>
  <si>
    <t>15.38+1.34*4+5.2*4+2.14+6.39+3.89+0.39*6+3.8*4</t>
  </si>
  <si>
    <t>（4.66*2*2+17.96*2）*2</t>
  </si>
  <si>
    <t>（5.66+6.06）*2*4</t>
  </si>
  <si>
    <t>17.96*2</t>
  </si>
  <si>
    <t>0.8*32+0.9*4*27+0.9*6</t>
  </si>
  <si>
    <t>2.3*3*4+2.2*5*4+4.15*4+4.04*4+9*26*2+7.4*26*2</t>
  </si>
  <si>
    <t>7.45*2+14.1+0.39*4+20.98*2+0.39*6</t>
  </si>
  <si>
    <t>中间转角凸凹部位已算在东西里面了，正里面再不需要计算</t>
  </si>
  <si>
    <t>7.54*2+14.4+4.18*4+3.94*2+20.68*2+7.4+0.39*8</t>
  </si>
  <si>
    <t>线条4</t>
  </si>
  <si>
    <t>12.6*2+0.39*4</t>
  </si>
  <si>
    <t>8.94*2+17.2</t>
  </si>
  <si>
    <t>1.2*3*4+2.7*4*29</t>
  </si>
  <si>
    <t>5.9*2*2+6.2*27*2</t>
  </si>
  <si>
    <t>8.34*2+17.7+17.37*2+1.29*2</t>
  </si>
  <si>
    <t>70.28+3.04*4</t>
  </si>
  <si>
    <t>9.34*2+6.2*2+18</t>
  </si>
  <si>
    <r>
      <rPr>
        <b/>
        <sz val="20"/>
        <color theme="1"/>
        <rFont val="Arial"/>
        <charset val="134"/>
      </rPr>
      <t>3#</t>
    </r>
    <r>
      <rPr>
        <b/>
        <sz val="20"/>
        <color theme="1"/>
        <rFont val="宋体"/>
        <charset val="134"/>
      </rPr>
      <t>楼线条造价汇总表</t>
    </r>
  </si>
  <si>
    <r>
      <rPr>
        <b/>
        <sz val="10"/>
        <color theme="1"/>
        <rFont val="宋体"/>
        <charset val="134"/>
      </rPr>
      <t>装饰柱</t>
    </r>
    <r>
      <rPr>
        <b/>
        <sz val="10"/>
        <color theme="1"/>
        <rFont val="Arial"/>
        <charset val="134"/>
      </rPr>
      <t>5</t>
    </r>
  </si>
  <si>
    <r>
      <rPr>
        <b/>
        <sz val="10"/>
        <color theme="1"/>
        <rFont val="宋体"/>
        <charset val="134"/>
      </rPr>
      <t>装饰柱</t>
    </r>
    <r>
      <rPr>
        <b/>
        <sz val="10"/>
        <color theme="1"/>
        <rFont val="Arial"/>
        <charset val="134"/>
      </rPr>
      <t>6</t>
    </r>
  </si>
  <si>
    <r>
      <rPr>
        <b/>
        <sz val="10"/>
        <color theme="1"/>
        <rFont val="宋体"/>
        <charset val="134"/>
      </rPr>
      <t>装饰柱</t>
    </r>
    <r>
      <rPr>
        <b/>
        <sz val="10"/>
        <color theme="1"/>
        <rFont val="Arial"/>
        <charset val="134"/>
      </rPr>
      <t>7</t>
    </r>
  </si>
  <si>
    <r>
      <rPr>
        <b/>
        <sz val="10"/>
        <color theme="1"/>
        <rFont val="宋体"/>
        <charset val="134"/>
      </rPr>
      <t>装饰柱</t>
    </r>
    <r>
      <rPr>
        <b/>
        <sz val="10"/>
        <color theme="1"/>
        <rFont val="Arial"/>
        <charset val="134"/>
      </rPr>
      <t>8</t>
    </r>
  </si>
  <si>
    <r>
      <rPr>
        <b/>
        <sz val="10"/>
        <color theme="1"/>
        <rFont val="宋体"/>
        <charset val="134"/>
      </rPr>
      <t>装饰柱</t>
    </r>
    <r>
      <rPr>
        <b/>
        <sz val="10"/>
        <color theme="1"/>
        <rFont val="Arial"/>
        <charset val="134"/>
      </rPr>
      <t>9</t>
    </r>
  </si>
  <si>
    <r>
      <rPr>
        <b/>
        <sz val="10"/>
        <color theme="1"/>
        <rFont val="宋体"/>
        <charset val="134"/>
      </rPr>
      <t>装饰柱</t>
    </r>
    <r>
      <rPr>
        <b/>
        <sz val="10"/>
        <color theme="1"/>
        <rFont val="Arial"/>
        <charset val="134"/>
      </rPr>
      <t>10</t>
    </r>
  </si>
  <si>
    <r>
      <rPr>
        <b/>
        <sz val="10"/>
        <color theme="1"/>
        <rFont val="宋体"/>
        <charset val="134"/>
      </rPr>
      <t>装饰柱</t>
    </r>
    <r>
      <rPr>
        <b/>
        <sz val="10"/>
        <color theme="1"/>
        <rFont val="Arial"/>
        <charset val="134"/>
      </rPr>
      <t>11</t>
    </r>
  </si>
  <si>
    <r>
      <rPr>
        <b/>
        <sz val="10"/>
        <color theme="1"/>
        <rFont val="宋体"/>
        <charset val="134"/>
      </rPr>
      <t>装饰柱</t>
    </r>
    <r>
      <rPr>
        <b/>
        <sz val="10"/>
        <color theme="1"/>
        <rFont val="Arial"/>
        <charset val="134"/>
      </rPr>
      <t>12</t>
    </r>
  </si>
  <si>
    <r>
      <rPr>
        <b/>
        <sz val="10"/>
        <color theme="1"/>
        <rFont val="宋体"/>
        <charset val="134"/>
      </rPr>
      <t>装饰柱</t>
    </r>
    <r>
      <rPr>
        <b/>
        <sz val="10"/>
        <color theme="1"/>
        <rFont val="Arial"/>
        <charset val="134"/>
      </rPr>
      <t>13</t>
    </r>
  </si>
  <si>
    <r>
      <rPr>
        <b/>
        <sz val="10"/>
        <color theme="1"/>
        <rFont val="宋体"/>
        <charset val="134"/>
      </rPr>
      <t>装饰柱</t>
    </r>
    <r>
      <rPr>
        <b/>
        <sz val="10"/>
        <color theme="1"/>
        <rFont val="Arial"/>
        <charset val="134"/>
      </rPr>
      <t>14</t>
    </r>
  </si>
  <si>
    <r>
      <rPr>
        <b/>
        <sz val="10"/>
        <color theme="1"/>
        <rFont val="宋体"/>
        <charset val="134"/>
      </rPr>
      <t>装饰柱</t>
    </r>
    <r>
      <rPr>
        <b/>
        <sz val="10"/>
        <color theme="1"/>
        <rFont val="Arial"/>
        <charset val="134"/>
      </rPr>
      <t>15</t>
    </r>
  </si>
  <si>
    <r>
      <rPr>
        <b/>
        <sz val="10"/>
        <color theme="1"/>
        <rFont val="宋体"/>
        <charset val="134"/>
      </rPr>
      <t>装饰柱</t>
    </r>
    <r>
      <rPr>
        <b/>
        <sz val="10"/>
        <color theme="1"/>
        <rFont val="Arial"/>
        <charset val="134"/>
      </rPr>
      <t>16</t>
    </r>
  </si>
  <si>
    <r>
      <rPr>
        <b/>
        <sz val="10"/>
        <color theme="1"/>
        <rFont val="宋体"/>
        <charset val="134"/>
      </rPr>
      <t>装饰柱</t>
    </r>
    <r>
      <rPr>
        <b/>
        <sz val="10"/>
        <color theme="1"/>
        <rFont val="Arial"/>
        <charset val="134"/>
      </rPr>
      <t>17</t>
    </r>
  </si>
  <si>
    <r>
      <rPr>
        <b/>
        <sz val="10"/>
        <color theme="1"/>
        <rFont val="宋体"/>
        <charset val="134"/>
      </rPr>
      <t>装饰柱</t>
    </r>
    <r>
      <rPr>
        <b/>
        <sz val="10"/>
        <color theme="1"/>
        <rFont val="Arial"/>
        <charset val="134"/>
      </rPr>
      <t>18</t>
    </r>
  </si>
  <si>
    <r>
      <rPr>
        <b/>
        <sz val="10"/>
        <color theme="1"/>
        <rFont val="宋体"/>
        <charset val="134"/>
      </rPr>
      <t>装饰柱</t>
    </r>
    <r>
      <rPr>
        <b/>
        <sz val="10"/>
        <color theme="1"/>
        <rFont val="Arial"/>
        <charset val="134"/>
      </rPr>
      <t>19</t>
    </r>
  </si>
  <si>
    <r>
      <rPr>
        <sz val="10"/>
        <color theme="1"/>
        <rFont val="宋体"/>
        <charset val="134"/>
      </rPr>
      <t>线条</t>
    </r>
    <r>
      <rPr>
        <sz val="10"/>
        <color theme="1"/>
        <rFont val="Arial"/>
        <charset val="134"/>
      </rPr>
      <t>1</t>
    </r>
  </si>
  <si>
    <r>
      <rPr>
        <sz val="10"/>
        <color theme="1"/>
        <rFont val="宋体"/>
        <charset val="134"/>
      </rPr>
      <t>线条</t>
    </r>
    <r>
      <rPr>
        <sz val="10"/>
        <color theme="1"/>
        <rFont val="Arial"/>
        <charset val="134"/>
      </rPr>
      <t>2</t>
    </r>
  </si>
  <si>
    <r>
      <rPr>
        <sz val="10"/>
        <color theme="1"/>
        <rFont val="宋体"/>
        <charset val="134"/>
      </rPr>
      <t>线条</t>
    </r>
    <r>
      <rPr>
        <sz val="10"/>
        <color theme="1"/>
        <rFont val="Arial"/>
        <charset val="134"/>
      </rPr>
      <t>3</t>
    </r>
  </si>
  <si>
    <r>
      <rPr>
        <sz val="10"/>
        <color theme="1"/>
        <rFont val="宋体"/>
        <charset val="134"/>
      </rPr>
      <t>线条</t>
    </r>
    <r>
      <rPr>
        <sz val="10"/>
        <color theme="1"/>
        <rFont val="Arial"/>
        <charset val="134"/>
      </rPr>
      <t>4</t>
    </r>
  </si>
  <si>
    <r>
      <rPr>
        <sz val="10"/>
        <color theme="1"/>
        <rFont val="宋体"/>
        <charset val="134"/>
      </rPr>
      <t>线条</t>
    </r>
    <r>
      <rPr>
        <sz val="10"/>
        <color theme="1"/>
        <rFont val="Arial"/>
        <charset val="134"/>
      </rPr>
      <t>5</t>
    </r>
  </si>
  <si>
    <r>
      <rPr>
        <sz val="10"/>
        <color theme="1"/>
        <rFont val="宋体"/>
        <charset val="134"/>
      </rPr>
      <t>线条</t>
    </r>
    <r>
      <rPr>
        <sz val="10"/>
        <color theme="1"/>
        <rFont val="Arial"/>
        <charset val="134"/>
      </rPr>
      <t>6</t>
    </r>
  </si>
  <si>
    <r>
      <rPr>
        <sz val="10"/>
        <color theme="1"/>
        <rFont val="宋体"/>
        <charset val="134"/>
      </rPr>
      <t>线条</t>
    </r>
    <r>
      <rPr>
        <sz val="10"/>
        <color theme="1"/>
        <rFont val="Arial"/>
        <charset val="134"/>
      </rPr>
      <t>7</t>
    </r>
  </si>
  <si>
    <r>
      <rPr>
        <sz val="10"/>
        <color theme="1"/>
        <rFont val="宋体"/>
        <charset val="134"/>
      </rPr>
      <t>线条</t>
    </r>
    <r>
      <rPr>
        <sz val="10"/>
        <color theme="1"/>
        <rFont val="Arial"/>
        <charset val="134"/>
      </rPr>
      <t>8</t>
    </r>
  </si>
  <si>
    <t>花山郡4#楼线条工程量计算式表</t>
  </si>
  <si>
    <r>
      <rPr>
        <b/>
        <sz val="20"/>
        <color theme="1"/>
        <rFont val="Arial"/>
        <charset val="134"/>
      </rPr>
      <t>4#</t>
    </r>
    <r>
      <rPr>
        <b/>
        <sz val="20"/>
        <color theme="1"/>
        <rFont val="宋体"/>
        <charset val="134"/>
      </rPr>
      <t>楼线条造价汇总表</t>
    </r>
  </si>
  <si>
    <r>
      <rPr>
        <sz val="10"/>
        <color theme="1"/>
        <rFont val="宋体"/>
        <charset val="134"/>
      </rPr>
      <t>装饰柱</t>
    </r>
    <r>
      <rPr>
        <sz val="10"/>
        <color theme="1"/>
        <rFont val="Arial"/>
        <charset val="0"/>
      </rPr>
      <t>12c</t>
    </r>
  </si>
  <si>
    <r>
      <rPr>
        <sz val="10"/>
        <color theme="1"/>
        <rFont val="宋体"/>
        <charset val="134"/>
      </rPr>
      <t>装饰柱</t>
    </r>
    <r>
      <rPr>
        <sz val="10"/>
        <color theme="1"/>
        <rFont val="Arial"/>
        <charset val="0"/>
      </rPr>
      <t>16a</t>
    </r>
  </si>
  <si>
    <r>
      <rPr>
        <b/>
        <sz val="20"/>
        <rFont val="宋体"/>
        <charset val="134"/>
      </rPr>
      <t>目</t>
    </r>
    <r>
      <rPr>
        <b/>
        <sz val="20"/>
        <rFont val="Arial"/>
        <charset val="134"/>
      </rPr>
      <t xml:space="preserve">  </t>
    </r>
    <r>
      <rPr>
        <b/>
        <sz val="20"/>
        <rFont val="宋体"/>
        <charset val="134"/>
      </rPr>
      <t>录</t>
    </r>
  </si>
  <si>
    <t>编 制 说 明</t>
  </si>
  <si>
    <t>联投花山郡二期</t>
  </si>
  <si>
    <r>
      <rPr>
        <b/>
        <sz val="12"/>
        <rFont val="Arial"/>
        <charset val="134"/>
      </rPr>
      <t>1</t>
    </r>
    <r>
      <rPr>
        <b/>
        <sz val="12"/>
        <rFont val="宋体"/>
        <charset val="134"/>
      </rPr>
      <t>、联投花山郡二期</t>
    </r>
    <r>
      <rPr>
        <b/>
        <sz val="12"/>
        <rFont val="Arial"/>
        <charset val="134"/>
      </rPr>
      <t>2</t>
    </r>
    <r>
      <rPr>
        <b/>
        <vertAlign val="superscript"/>
        <sz val="12"/>
        <rFont val="Arial"/>
        <charset val="134"/>
      </rPr>
      <t>#</t>
    </r>
    <r>
      <rPr>
        <b/>
        <sz val="12"/>
        <rFont val="Arial"/>
        <charset val="134"/>
      </rPr>
      <t>~12</t>
    </r>
    <r>
      <rPr>
        <b/>
        <vertAlign val="superscript"/>
        <sz val="12"/>
        <rFont val="Arial"/>
        <charset val="134"/>
      </rPr>
      <t>#</t>
    </r>
    <r>
      <rPr>
        <b/>
        <sz val="12"/>
        <rFont val="宋体"/>
        <charset val="134"/>
      </rPr>
      <t>楼内墙保温及</t>
    </r>
    <r>
      <rPr>
        <b/>
        <sz val="12"/>
        <rFont val="Arial"/>
        <charset val="134"/>
      </rPr>
      <t>2</t>
    </r>
    <r>
      <rPr>
        <b/>
        <vertAlign val="superscript"/>
        <sz val="12"/>
        <rFont val="Arial"/>
        <charset val="134"/>
      </rPr>
      <t>#</t>
    </r>
    <r>
      <rPr>
        <b/>
        <sz val="12"/>
        <rFont val="Arial"/>
        <charset val="134"/>
      </rPr>
      <t>~4</t>
    </r>
    <r>
      <rPr>
        <b/>
        <vertAlign val="superscript"/>
        <sz val="12"/>
        <rFont val="Arial"/>
        <charset val="134"/>
      </rPr>
      <t>#</t>
    </r>
    <r>
      <rPr>
        <b/>
        <sz val="12"/>
        <rFont val="宋体"/>
        <charset val="134"/>
      </rPr>
      <t>、</t>
    </r>
    <r>
      <rPr>
        <b/>
        <sz val="12"/>
        <rFont val="Arial"/>
        <charset val="134"/>
      </rPr>
      <t>8</t>
    </r>
    <r>
      <rPr>
        <b/>
        <vertAlign val="superscript"/>
        <sz val="12"/>
        <rFont val="Arial"/>
        <charset val="134"/>
      </rPr>
      <t>#</t>
    </r>
    <r>
      <rPr>
        <b/>
        <sz val="12"/>
        <rFont val="Arial"/>
        <charset val="134"/>
      </rPr>
      <t>~10</t>
    </r>
    <r>
      <rPr>
        <b/>
        <vertAlign val="superscript"/>
        <sz val="12"/>
        <rFont val="Arial"/>
        <charset val="134"/>
      </rPr>
      <t>#</t>
    </r>
    <r>
      <rPr>
        <b/>
        <sz val="12"/>
        <rFont val="宋体"/>
        <charset val="134"/>
      </rPr>
      <t>楼</t>
    </r>
    <r>
      <rPr>
        <b/>
        <sz val="12"/>
        <rFont val="Arial"/>
        <charset val="134"/>
      </rPr>
      <t>EPS</t>
    </r>
    <r>
      <rPr>
        <b/>
        <sz val="12"/>
        <rFont val="宋体"/>
        <charset val="134"/>
      </rPr>
      <t>线条造价汇总表；</t>
    </r>
  </si>
  <si>
    <r>
      <rPr>
        <b/>
        <sz val="12"/>
        <rFont val="Arial"/>
        <charset val="134"/>
      </rPr>
      <t>1</t>
    </r>
    <r>
      <rPr>
        <b/>
        <sz val="12"/>
        <rFont val="宋体"/>
        <charset val="134"/>
      </rPr>
      <t>、依据联投花山郡二期</t>
    </r>
    <r>
      <rPr>
        <b/>
        <sz val="12"/>
        <rFont val="Arial"/>
        <charset val="134"/>
      </rPr>
      <t>2#~12#</t>
    </r>
    <r>
      <rPr>
        <b/>
        <sz val="12"/>
        <rFont val="宋体"/>
        <charset val="134"/>
      </rPr>
      <t>楼内墙保温及</t>
    </r>
    <r>
      <rPr>
        <b/>
        <sz val="12"/>
        <rFont val="Arial"/>
        <charset val="134"/>
      </rPr>
      <t>2#~4#</t>
    </r>
    <r>
      <rPr>
        <b/>
        <sz val="12"/>
        <rFont val="宋体"/>
        <charset val="134"/>
      </rPr>
      <t>、</t>
    </r>
    <r>
      <rPr>
        <b/>
        <sz val="12"/>
        <rFont val="Arial"/>
        <charset val="134"/>
      </rPr>
      <t>8#~10#</t>
    </r>
    <r>
      <rPr>
        <b/>
        <sz val="12"/>
        <rFont val="宋体"/>
        <charset val="134"/>
      </rPr>
      <t>楼</t>
    </r>
    <r>
      <rPr>
        <b/>
        <sz val="12"/>
        <rFont val="Arial"/>
        <charset val="134"/>
      </rPr>
      <t>EPS</t>
    </r>
    <r>
      <rPr>
        <b/>
        <sz val="12"/>
        <rFont val="宋体"/>
        <charset val="134"/>
      </rPr>
      <t>线条深化图纸；</t>
    </r>
  </si>
  <si>
    <r>
      <rPr>
        <b/>
        <sz val="20"/>
        <rFont val="Arial"/>
        <charset val="134"/>
      </rPr>
      <t>2</t>
    </r>
    <r>
      <rPr>
        <b/>
        <vertAlign val="superscript"/>
        <sz val="20"/>
        <rFont val="Arial"/>
        <charset val="134"/>
      </rPr>
      <t>#</t>
    </r>
    <r>
      <rPr>
        <b/>
        <sz val="20"/>
        <rFont val="Arial"/>
        <charset val="134"/>
      </rPr>
      <t>~12</t>
    </r>
    <r>
      <rPr>
        <b/>
        <vertAlign val="superscript"/>
        <sz val="20"/>
        <rFont val="Arial"/>
        <charset val="134"/>
      </rPr>
      <t>#</t>
    </r>
    <r>
      <rPr>
        <b/>
        <sz val="20"/>
        <rFont val="等线"/>
        <charset val="134"/>
      </rPr>
      <t>楼内墙保温及</t>
    </r>
    <r>
      <rPr>
        <b/>
        <sz val="20"/>
        <rFont val="Arial"/>
        <charset val="134"/>
      </rPr>
      <t>2</t>
    </r>
    <r>
      <rPr>
        <b/>
        <vertAlign val="superscript"/>
        <sz val="20"/>
        <rFont val="Arial"/>
        <charset val="134"/>
      </rPr>
      <t>#</t>
    </r>
    <r>
      <rPr>
        <b/>
        <sz val="20"/>
        <rFont val="宋体"/>
        <charset val="134"/>
      </rPr>
      <t>~</t>
    </r>
    <r>
      <rPr>
        <b/>
        <sz val="20"/>
        <rFont val="Arial"/>
        <charset val="134"/>
      </rPr>
      <t>4</t>
    </r>
    <r>
      <rPr>
        <b/>
        <vertAlign val="superscript"/>
        <sz val="20"/>
        <rFont val="Arial"/>
        <charset val="134"/>
      </rPr>
      <t>#</t>
    </r>
    <r>
      <rPr>
        <b/>
        <sz val="20"/>
        <rFont val="宋体"/>
        <charset val="134"/>
      </rPr>
      <t>、</t>
    </r>
    <r>
      <rPr>
        <b/>
        <sz val="20"/>
        <rFont val="Arial"/>
        <charset val="134"/>
      </rPr>
      <t>8</t>
    </r>
    <r>
      <rPr>
        <b/>
        <vertAlign val="superscript"/>
        <sz val="20"/>
        <rFont val="Arial"/>
        <charset val="134"/>
      </rPr>
      <t>#</t>
    </r>
    <r>
      <rPr>
        <b/>
        <sz val="20"/>
        <rFont val="Arial"/>
        <charset val="134"/>
      </rPr>
      <t>~10</t>
    </r>
    <r>
      <rPr>
        <b/>
        <vertAlign val="superscript"/>
        <sz val="20"/>
        <rFont val="Arial"/>
        <charset val="134"/>
      </rPr>
      <t>#</t>
    </r>
    <r>
      <rPr>
        <b/>
        <sz val="20"/>
        <rFont val="宋体"/>
        <charset val="134"/>
      </rPr>
      <t>楼</t>
    </r>
    <r>
      <rPr>
        <b/>
        <sz val="20"/>
        <rFont val="Arial"/>
        <charset val="134"/>
      </rPr>
      <t>EPS</t>
    </r>
    <r>
      <rPr>
        <b/>
        <sz val="20"/>
        <rFont val="等线"/>
        <charset val="134"/>
      </rPr>
      <t>线条工程</t>
    </r>
  </si>
  <si>
    <r>
      <rPr>
        <b/>
        <sz val="12"/>
        <rFont val="Arial"/>
        <charset val="134"/>
      </rPr>
      <t>2</t>
    </r>
    <r>
      <rPr>
        <b/>
        <sz val="12"/>
        <rFont val="宋体"/>
        <charset val="134"/>
      </rPr>
      <t>、</t>
    </r>
    <r>
      <rPr>
        <b/>
        <sz val="12"/>
        <rFont val="Arial"/>
        <charset val="134"/>
      </rPr>
      <t>2</t>
    </r>
    <r>
      <rPr>
        <b/>
        <vertAlign val="superscript"/>
        <sz val="12"/>
        <rFont val="Arial"/>
        <charset val="134"/>
      </rPr>
      <t>#</t>
    </r>
    <r>
      <rPr>
        <b/>
        <sz val="12"/>
        <rFont val="Arial"/>
        <charset val="134"/>
      </rPr>
      <t>~12</t>
    </r>
    <r>
      <rPr>
        <b/>
        <vertAlign val="superscript"/>
        <sz val="12"/>
        <rFont val="Arial"/>
        <charset val="134"/>
      </rPr>
      <t>#</t>
    </r>
    <r>
      <rPr>
        <b/>
        <sz val="12"/>
        <rFont val="宋体"/>
        <charset val="134"/>
      </rPr>
      <t>楼内墙保温造价汇总表；</t>
    </r>
  </si>
  <si>
    <r>
      <rPr>
        <b/>
        <sz val="12"/>
        <rFont val="Arial"/>
        <charset val="134"/>
      </rPr>
      <t>2</t>
    </r>
    <r>
      <rPr>
        <b/>
        <sz val="12"/>
        <rFont val="宋体"/>
        <charset val="134"/>
      </rPr>
      <t>、</t>
    </r>
    <r>
      <rPr>
        <b/>
        <sz val="12"/>
        <rFont val="Arial"/>
        <charset val="134"/>
      </rPr>
      <t>2#~12#</t>
    </r>
    <r>
      <rPr>
        <b/>
        <sz val="12"/>
        <rFont val="宋体"/>
        <charset val="134"/>
      </rPr>
      <t>楼内墙保温综合单价按合同暂定价计算，结算时综合单价金额调整影响</t>
    </r>
    <r>
      <rPr>
        <b/>
        <sz val="12"/>
        <rFont val="Arial"/>
        <charset val="134"/>
      </rPr>
      <t xml:space="preserve">
</t>
    </r>
    <r>
      <rPr>
        <b/>
        <sz val="12"/>
        <rFont val="宋体"/>
        <charset val="134"/>
      </rPr>
      <t>总价部分金额不参与审减额；</t>
    </r>
  </si>
  <si>
    <r>
      <rPr>
        <b/>
        <sz val="20"/>
        <rFont val="等线"/>
        <charset val="134"/>
      </rPr>
      <t>结算申报表</t>
    </r>
  </si>
  <si>
    <r>
      <rPr>
        <b/>
        <sz val="12"/>
        <rFont val="Arial"/>
        <charset val="134"/>
      </rPr>
      <t>2.1</t>
    </r>
    <r>
      <rPr>
        <b/>
        <sz val="12"/>
        <rFont val="宋体"/>
        <charset val="134"/>
      </rPr>
      <t>、内墙保温工程量计算式；</t>
    </r>
  </si>
  <si>
    <r>
      <rPr>
        <b/>
        <sz val="12"/>
        <rFont val="Arial"/>
        <charset val="134"/>
      </rPr>
      <t>2.2</t>
    </r>
    <r>
      <rPr>
        <b/>
        <sz val="12"/>
        <rFont val="宋体"/>
        <charset val="134"/>
      </rPr>
      <t>、内墙保温综合单价按合同暂定价计算；</t>
    </r>
  </si>
  <si>
    <r>
      <rPr>
        <b/>
        <sz val="12"/>
        <rFont val="Arial"/>
        <charset val="134"/>
      </rPr>
      <t>3</t>
    </r>
    <r>
      <rPr>
        <b/>
        <sz val="12"/>
        <rFont val="宋体"/>
        <charset val="134"/>
      </rPr>
      <t>、</t>
    </r>
    <r>
      <rPr>
        <b/>
        <sz val="12"/>
        <rFont val="Arial"/>
        <charset val="134"/>
      </rPr>
      <t>2#~4#</t>
    </r>
    <r>
      <rPr>
        <b/>
        <sz val="12"/>
        <rFont val="宋体"/>
        <charset val="134"/>
      </rPr>
      <t>、</t>
    </r>
    <r>
      <rPr>
        <b/>
        <sz val="12"/>
        <rFont val="Arial"/>
        <charset val="134"/>
      </rPr>
      <t>8#~10#</t>
    </r>
    <r>
      <rPr>
        <b/>
        <sz val="12"/>
        <rFont val="宋体"/>
        <charset val="134"/>
      </rPr>
      <t>楼外墙</t>
    </r>
    <r>
      <rPr>
        <b/>
        <sz val="12"/>
        <rFont val="Arial"/>
        <charset val="134"/>
      </rPr>
      <t>EPS</t>
    </r>
    <r>
      <rPr>
        <b/>
        <sz val="12"/>
        <rFont val="宋体"/>
        <charset val="134"/>
      </rPr>
      <t>线条综合单价按甲方采购需求回执单集采价格计算；</t>
    </r>
  </si>
  <si>
    <t xml:space="preserve">     </t>
  </si>
  <si>
    <r>
      <rPr>
        <b/>
        <sz val="12"/>
        <rFont val="Arial"/>
        <charset val="134"/>
      </rPr>
      <t>3</t>
    </r>
    <r>
      <rPr>
        <b/>
        <sz val="12"/>
        <rFont val="宋体"/>
        <charset val="134"/>
      </rPr>
      <t>、</t>
    </r>
    <r>
      <rPr>
        <b/>
        <sz val="12"/>
        <rFont val="Arial"/>
        <charset val="134"/>
      </rPr>
      <t>2</t>
    </r>
    <r>
      <rPr>
        <b/>
        <vertAlign val="superscript"/>
        <sz val="12"/>
        <rFont val="Arial"/>
        <charset val="134"/>
      </rPr>
      <t>#</t>
    </r>
    <r>
      <rPr>
        <b/>
        <sz val="12"/>
        <rFont val="Arial"/>
        <charset val="134"/>
      </rPr>
      <t>~4</t>
    </r>
    <r>
      <rPr>
        <b/>
        <vertAlign val="superscript"/>
        <sz val="12"/>
        <rFont val="Arial"/>
        <charset val="134"/>
      </rPr>
      <t>#</t>
    </r>
    <r>
      <rPr>
        <b/>
        <sz val="12"/>
        <rFont val="宋体"/>
        <charset val="134"/>
      </rPr>
      <t>、</t>
    </r>
    <r>
      <rPr>
        <b/>
        <sz val="12"/>
        <rFont val="Arial"/>
        <charset val="134"/>
      </rPr>
      <t>8</t>
    </r>
    <r>
      <rPr>
        <b/>
        <vertAlign val="superscript"/>
        <sz val="12"/>
        <rFont val="Arial"/>
        <charset val="134"/>
      </rPr>
      <t>#</t>
    </r>
    <r>
      <rPr>
        <b/>
        <sz val="12"/>
        <rFont val="Arial"/>
        <charset val="134"/>
      </rPr>
      <t>~10</t>
    </r>
    <r>
      <rPr>
        <b/>
        <vertAlign val="superscript"/>
        <sz val="12"/>
        <rFont val="Arial"/>
        <charset val="134"/>
      </rPr>
      <t>#</t>
    </r>
    <r>
      <rPr>
        <b/>
        <sz val="12"/>
        <rFont val="宋体"/>
        <charset val="134"/>
      </rPr>
      <t>楼外墙</t>
    </r>
    <r>
      <rPr>
        <b/>
        <sz val="12"/>
        <rFont val="Arial"/>
        <charset val="134"/>
      </rPr>
      <t>EPS</t>
    </r>
    <r>
      <rPr>
        <b/>
        <sz val="12"/>
        <rFont val="宋体"/>
        <charset val="134"/>
      </rPr>
      <t>线条造价汇总表；</t>
    </r>
  </si>
  <si>
    <r>
      <rPr>
        <b/>
        <sz val="12"/>
        <rFont val="Arial"/>
        <charset val="134"/>
      </rPr>
      <t>4</t>
    </r>
    <r>
      <rPr>
        <b/>
        <sz val="12"/>
        <rFont val="宋体"/>
        <charset val="134"/>
      </rPr>
      <t>、线条工程总包配合费按</t>
    </r>
    <r>
      <rPr>
        <b/>
        <sz val="12"/>
        <rFont val="Arial"/>
        <charset val="134"/>
      </rPr>
      <t>2%</t>
    </r>
    <r>
      <rPr>
        <b/>
        <sz val="12"/>
        <rFont val="宋体"/>
        <charset val="134"/>
      </rPr>
      <t>计算，因综合单价分析表中不包括总包配合费。</t>
    </r>
  </si>
  <si>
    <r>
      <rPr>
        <b/>
        <sz val="12"/>
        <rFont val="Arial"/>
        <charset val="134"/>
      </rPr>
      <t>3.1</t>
    </r>
    <r>
      <rPr>
        <b/>
        <sz val="12"/>
        <rFont val="宋体"/>
        <charset val="134"/>
      </rPr>
      <t>、外墙EPS线条工程量计算式；</t>
    </r>
  </si>
  <si>
    <r>
      <rPr>
        <b/>
        <sz val="12"/>
        <rFont val="Arial"/>
        <charset val="134"/>
      </rPr>
      <t>5</t>
    </r>
    <r>
      <rPr>
        <b/>
        <sz val="12"/>
        <rFont val="宋体"/>
        <charset val="134"/>
      </rPr>
      <t>、</t>
    </r>
    <r>
      <rPr>
        <b/>
        <sz val="12"/>
        <rFont val="Arial"/>
        <charset val="134"/>
      </rPr>
      <t>2#~12#</t>
    </r>
    <r>
      <rPr>
        <b/>
        <sz val="12"/>
        <rFont val="宋体"/>
        <charset val="134"/>
      </rPr>
      <t>楼门楼石材柱改为</t>
    </r>
    <r>
      <rPr>
        <b/>
        <sz val="12"/>
        <rFont val="Arial"/>
        <charset val="134"/>
      </rPr>
      <t>EPS</t>
    </r>
    <r>
      <rPr>
        <b/>
        <sz val="12"/>
        <rFont val="宋体"/>
        <charset val="134"/>
      </rPr>
      <t>变更；</t>
    </r>
  </si>
  <si>
    <r>
      <rPr>
        <b/>
        <sz val="12"/>
        <rFont val="Arial"/>
        <charset val="134"/>
      </rPr>
      <t>3.2</t>
    </r>
    <r>
      <rPr>
        <b/>
        <sz val="12"/>
        <rFont val="宋体"/>
        <charset val="134"/>
      </rPr>
      <t>、外墙EPS线条单价组成表；</t>
    </r>
  </si>
  <si>
    <r>
      <rPr>
        <b/>
        <sz val="12"/>
        <rFont val="Arial"/>
        <charset val="134"/>
      </rPr>
      <t>6</t>
    </r>
    <r>
      <rPr>
        <b/>
        <sz val="12"/>
        <rFont val="宋体"/>
        <charset val="134"/>
      </rPr>
      <t>、一期别墅区埃特板及围墙柱改造。</t>
    </r>
  </si>
  <si>
    <r>
      <rPr>
        <b/>
        <sz val="14"/>
        <rFont val="Arial"/>
        <charset val="134"/>
      </rPr>
      <t xml:space="preserve">                           </t>
    </r>
    <r>
      <rPr>
        <b/>
        <sz val="14"/>
        <rFont val="等线"/>
        <charset val="134"/>
      </rPr>
      <t>结算申报造价：小写：</t>
    </r>
    <r>
      <rPr>
        <b/>
        <sz val="14"/>
        <rFont val="Arial"/>
        <charset val="134"/>
      </rPr>
      <t>¥9154637.00</t>
    </r>
  </si>
  <si>
    <r>
      <rPr>
        <b/>
        <sz val="12"/>
        <rFont val="Arial"/>
        <charset val="134"/>
      </rPr>
      <t>4</t>
    </r>
    <r>
      <rPr>
        <b/>
        <sz val="12"/>
        <rFont val="宋体"/>
        <charset val="134"/>
      </rPr>
      <t>、签证单造价汇总表及明细；</t>
    </r>
  </si>
  <si>
    <t>大写：人民币玖佰壹拾伍万肆仟陆佰叁拾柒元整</t>
  </si>
  <si>
    <r>
      <rPr>
        <b/>
        <sz val="12"/>
        <rFont val="Arial"/>
        <charset val="134"/>
      </rPr>
      <t>5</t>
    </r>
    <r>
      <rPr>
        <b/>
        <sz val="12"/>
        <rFont val="宋体"/>
        <charset val="134"/>
      </rPr>
      <t>、竣工图；</t>
    </r>
  </si>
  <si>
    <r>
      <rPr>
        <b/>
        <sz val="16"/>
        <rFont val="Arial"/>
        <charset val="134"/>
      </rPr>
      <t xml:space="preserve">            </t>
    </r>
    <r>
      <rPr>
        <b/>
        <sz val="16"/>
        <rFont val="等线"/>
        <charset val="134"/>
      </rPr>
      <t>施工单位：山河建设集团有限公司</t>
    </r>
  </si>
  <si>
    <r>
      <rPr>
        <b/>
        <sz val="16"/>
        <rFont val="Arial"/>
        <charset val="134"/>
      </rPr>
      <t xml:space="preserve">            </t>
    </r>
    <r>
      <rPr>
        <b/>
        <sz val="16"/>
        <rFont val="等线"/>
        <charset val="134"/>
      </rPr>
      <t>日</t>
    </r>
    <r>
      <rPr>
        <b/>
        <sz val="16"/>
        <rFont val="Arial"/>
        <charset val="134"/>
      </rPr>
      <t xml:space="preserve">   </t>
    </r>
    <r>
      <rPr>
        <b/>
        <sz val="16"/>
        <rFont val="等线"/>
        <charset val="134"/>
      </rPr>
      <t>期：</t>
    </r>
    <r>
      <rPr>
        <b/>
        <sz val="16"/>
        <rFont val="Arial"/>
        <charset val="134"/>
      </rPr>
      <t>2018-10-9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</si>
</sst>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</numFmts>
  <fonts count="54">
    <font>
      <sz val="11"/>
      <color theme="1"/>
      <name val="宋体"/>
      <charset val="134"/>
      <scheme val="minor"/>
    </font>
    <font>
      <b/>
      <sz val="12"/>
      <name val="Arial"/>
      <charset val="134"/>
    </font>
    <font>
      <b/>
      <sz val="16"/>
      <name val="Arial"/>
      <charset val="134"/>
    </font>
    <font>
      <b/>
      <sz val="20"/>
      <name val="Arial"/>
      <charset val="134"/>
    </font>
    <font>
      <b/>
      <sz val="20"/>
      <name val="宋体"/>
      <charset val="134"/>
    </font>
    <font>
      <b/>
      <sz val="20"/>
      <name val="等线"/>
      <charset val="134"/>
    </font>
    <font>
      <b/>
      <sz val="14"/>
      <name val="Arial"/>
      <charset val="134"/>
    </font>
    <font>
      <b/>
      <sz val="14"/>
      <name val="等线"/>
      <charset val="134"/>
    </font>
    <font>
      <b/>
      <sz val="10"/>
      <name val="Arial"/>
      <charset val="134"/>
    </font>
    <font>
      <sz val="10"/>
      <color theme="1"/>
      <name val="Arial"/>
      <charset val="134"/>
    </font>
    <font>
      <b/>
      <sz val="20"/>
      <color theme="1"/>
      <name val="Arial"/>
      <charset val="134"/>
    </font>
    <font>
      <sz val="10"/>
      <color theme="1"/>
      <name val="宋体"/>
      <charset val="134"/>
    </font>
    <font>
      <b/>
      <sz val="10"/>
      <color theme="1"/>
      <name val="宋体"/>
      <charset val="134"/>
    </font>
    <font>
      <sz val="10"/>
      <name val="Arial"/>
      <charset val="134"/>
    </font>
    <font>
      <b/>
      <sz val="10"/>
      <name val="宋体"/>
      <charset val="134"/>
    </font>
    <font>
      <b/>
      <sz val="10"/>
      <color theme="1"/>
      <name val="Arial"/>
      <charset val="134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Times New Roman"/>
      <charset val="0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2"/>
      <name val="宋体"/>
      <charset val="134"/>
    </font>
    <font>
      <b/>
      <vertAlign val="superscript"/>
      <sz val="12"/>
      <name val="Arial"/>
      <charset val="134"/>
    </font>
    <font>
      <b/>
      <vertAlign val="superscript"/>
      <sz val="20"/>
      <name val="Arial"/>
      <charset val="134"/>
    </font>
    <font>
      <b/>
      <sz val="16"/>
      <name val="等线"/>
      <charset val="134"/>
    </font>
    <font>
      <b/>
      <sz val="20"/>
      <color theme="1"/>
      <name val="宋体"/>
      <charset val="134"/>
    </font>
    <font>
      <sz val="10"/>
      <color theme="1"/>
      <name val="Arial"/>
      <charset val="0"/>
    </font>
    <font>
      <b/>
      <sz val="11"/>
      <color rgb="FFFF0000"/>
      <name val="宋体"/>
      <charset val="134"/>
    </font>
    <font>
      <sz val="11"/>
      <color rgb="FFFF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9" fillId="18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17" borderId="17" applyNumberFormat="0" applyFont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40" fillId="20" borderId="19" applyNumberFormat="0" applyAlignment="0" applyProtection="0">
      <alignment vertical="center"/>
    </xf>
    <xf numFmtId="0" fontId="42" fillId="20" borderId="18" applyNumberFormat="0" applyAlignment="0" applyProtection="0">
      <alignment vertical="center"/>
    </xf>
    <xf numFmtId="0" fontId="25" fillId="6" borderId="13" applyNumberForma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45" fillId="0" borderId="20" applyNumberFormat="0" applyFill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43" fillId="0" borderId="0"/>
    <xf numFmtId="0" fontId="29" fillId="32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37" fillId="0" borderId="0">
      <alignment vertical="center"/>
    </xf>
    <xf numFmtId="0" fontId="28" fillId="0" borderId="0">
      <alignment vertical="center"/>
    </xf>
  </cellStyleXfs>
  <cellXfs count="85">
    <xf numFmtId="0" fontId="0" fillId="0" borderId="0" xfId="0">
      <alignment vertical="center"/>
    </xf>
    <xf numFmtId="0" fontId="1" fillId="0" borderId="0" xfId="44" applyFont="1" applyFill="1" applyAlignment="1">
      <alignment vertical="center"/>
    </xf>
    <xf numFmtId="0" fontId="2" fillId="0" borderId="0" xfId="44" applyFont="1" applyFill="1" applyAlignment="1">
      <alignment vertical="center"/>
    </xf>
    <xf numFmtId="0" fontId="3" fillId="0" borderId="0" xfId="44" applyFont="1" applyFill="1" applyAlignment="1">
      <alignment horizontal="center" vertical="center"/>
    </xf>
    <xf numFmtId="0" fontId="4" fillId="0" borderId="0" xfId="44" applyFont="1" applyFill="1" applyAlignment="1">
      <alignment horizontal="center" vertical="center"/>
    </xf>
    <xf numFmtId="0" fontId="5" fillId="0" borderId="0" xfId="44" applyFont="1" applyFill="1" applyAlignment="1">
      <alignment horizontal="center" vertical="center"/>
    </xf>
    <xf numFmtId="0" fontId="3" fillId="0" borderId="0" xfId="44" applyFont="1" applyFill="1" applyAlignment="1">
      <alignment horizontal="center" vertical="center" wrapText="1"/>
    </xf>
    <xf numFmtId="0" fontId="1" fillId="0" borderId="0" xfId="44" applyFont="1" applyFill="1" applyAlignment="1">
      <alignment horizontal="left" vertical="center"/>
    </xf>
    <xf numFmtId="0" fontId="1" fillId="0" borderId="0" xfId="44" applyFont="1" applyFill="1" applyAlignment="1">
      <alignment horizontal="left" vertical="center" wrapText="1"/>
    </xf>
    <xf numFmtId="0" fontId="6" fillId="0" borderId="0" xfId="44" applyFont="1" applyFill="1" applyAlignment="1">
      <alignment horizontal="center" vertical="center"/>
    </xf>
    <xf numFmtId="0" fontId="2" fillId="0" borderId="0" xfId="44" applyFont="1" applyFill="1" applyAlignment="1">
      <alignment horizontal="left" vertical="center"/>
    </xf>
    <xf numFmtId="0" fontId="6" fillId="0" borderId="0" xfId="44" applyFont="1" applyFill="1" applyAlignment="1">
      <alignment vertical="center"/>
    </xf>
    <xf numFmtId="0" fontId="7" fillId="0" borderId="0" xfId="44" applyFont="1" applyFill="1" applyAlignment="1">
      <alignment horizontal="center" vertical="center" wrapText="1"/>
    </xf>
    <xf numFmtId="0" fontId="6" fillId="0" borderId="0" xfId="44" applyFont="1" applyFill="1" applyAlignment="1">
      <alignment vertical="center" wrapText="1"/>
    </xf>
    <xf numFmtId="0" fontId="1" fillId="0" borderId="0" xfId="44" applyFont="1" applyFill="1" applyAlignment="1">
      <alignment vertical="center" wrapText="1"/>
    </xf>
    <xf numFmtId="0" fontId="2" fillId="0" borderId="0" xfId="44" applyFont="1" applyFill="1" applyAlignment="1">
      <alignment vertical="center" wrapText="1"/>
    </xf>
    <xf numFmtId="0" fontId="8" fillId="0" borderId="0" xfId="44" applyFont="1" applyFill="1" applyAlignment="1">
      <alignment horizontal="left" vertical="center"/>
    </xf>
    <xf numFmtId="0" fontId="1" fillId="0" borderId="0" xfId="44" applyFont="1" applyFill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176" fontId="15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255"/>
    </xf>
    <xf numFmtId="0" fontId="17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textRotation="255"/>
    </xf>
    <xf numFmtId="0" fontId="17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textRotation="255" wrapText="1"/>
    </xf>
    <xf numFmtId="0" fontId="17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 textRotation="255" wrapText="1"/>
    </xf>
    <xf numFmtId="0" fontId="0" fillId="0" borderId="7" xfId="0" applyBorder="1" applyAlignment="1">
      <alignment horizontal="center" vertical="center" textRotation="255" wrapText="1"/>
    </xf>
    <xf numFmtId="0" fontId="17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 textRotation="255" wrapText="1"/>
    </xf>
    <xf numFmtId="0" fontId="0" fillId="0" borderId="10" xfId="0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/>
    </xf>
    <xf numFmtId="0" fontId="21" fillId="2" borderId="12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176" fontId="9" fillId="0" borderId="7" xfId="0" applyNumberFormat="1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0" fontId="23" fillId="2" borderId="12" xfId="0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 4" xfId="51"/>
  </cellStyles>
  <tableStyles count="0" defaultTableStyle="TableStyleMedium2" defaultPivotStyle="PivotStyleLight16"/>
  <colors>
    <mruColors>
      <color rgb="00FFFFFF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4"/>
  <sheetViews>
    <sheetView tabSelected="1" topLeftCell="A10" workbookViewId="0">
      <selection activeCell="D42" sqref="D42"/>
    </sheetView>
  </sheetViews>
  <sheetFormatPr defaultColWidth="9" defaultRowHeight="30" customHeight="1" outlineLevelCol="6"/>
  <cols>
    <col min="1" max="1" width="5.87610619469027" style="35" customWidth="1"/>
    <col min="2" max="2" width="21.3716814159292" style="35" customWidth="1"/>
    <col min="3" max="3" width="14" style="36" customWidth="1"/>
    <col min="4" max="4" width="45.5044247787611" style="35" customWidth="1"/>
    <col min="5" max="5" width="4.75221238938053" style="35" customWidth="1"/>
    <col min="6" max="6" width="12.8761061946903" style="35" customWidth="1"/>
    <col min="7" max="7" width="30.2654867256637" style="35" customWidth="1"/>
  </cols>
  <sheetData>
    <row r="1" ht="48" customHeight="1" spans="1:7">
      <c r="A1" s="37" t="s">
        <v>0</v>
      </c>
      <c r="B1" s="37"/>
      <c r="C1" s="38"/>
      <c r="D1" s="37"/>
      <c r="E1" s="37"/>
      <c r="F1" s="37"/>
      <c r="G1" s="37"/>
    </row>
    <row r="2" customHeight="1" spans="1:7">
      <c r="A2" s="39" t="s">
        <v>1</v>
      </c>
      <c r="B2" s="39" t="s">
        <v>2</v>
      </c>
      <c r="C2" s="40" t="s">
        <v>3</v>
      </c>
      <c r="D2" s="39" t="s">
        <v>4</v>
      </c>
      <c r="E2" s="39" t="s">
        <v>5</v>
      </c>
      <c r="F2" s="39" t="s">
        <v>6</v>
      </c>
      <c r="G2" s="39" t="s">
        <v>7</v>
      </c>
    </row>
    <row r="3" customHeight="1" spans="1:7">
      <c r="A3" s="39">
        <v>1</v>
      </c>
      <c r="B3" s="41" t="s">
        <v>8</v>
      </c>
      <c r="C3" s="42" t="s">
        <v>9</v>
      </c>
      <c r="D3" s="39" t="s">
        <v>10</v>
      </c>
      <c r="E3" s="39" t="s">
        <v>11</v>
      </c>
      <c r="F3" s="39">
        <f ca="1">EVALUATE(D3)</f>
        <v>17.8</v>
      </c>
      <c r="G3" s="39"/>
    </row>
    <row r="4" customHeight="1" spans="1:7">
      <c r="A4" s="39">
        <v>2</v>
      </c>
      <c r="B4" s="41"/>
      <c r="C4" s="42" t="s">
        <v>12</v>
      </c>
      <c r="D4" s="39" t="s">
        <v>13</v>
      </c>
      <c r="E4" s="39" t="s">
        <v>11</v>
      </c>
      <c r="F4" s="39">
        <f ca="1" t="shared" ref="F4:F18" si="0">EVALUATE(D4)</f>
        <v>47.2</v>
      </c>
      <c r="G4" s="39"/>
    </row>
    <row r="5" customHeight="1" spans="1:7">
      <c r="A5" s="39">
        <v>3</v>
      </c>
      <c r="B5" s="41"/>
      <c r="C5" s="42" t="s">
        <v>14</v>
      </c>
      <c r="D5" s="39" t="s">
        <v>13</v>
      </c>
      <c r="E5" s="39" t="s">
        <v>11</v>
      </c>
      <c r="F5" s="39">
        <f ca="1" t="shared" si="0"/>
        <v>47.2</v>
      </c>
      <c r="G5" s="39"/>
    </row>
    <row r="6" customHeight="1" spans="1:7">
      <c r="A6" s="39">
        <v>4</v>
      </c>
      <c r="B6" s="41"/>
      <c r="C6" s="42" t="s">
        <v>15</v>
      </c>
      <c r="D6" s="39" t="s">
        <v>10</v>
      </c>
      <c r="E6" s="39" t="s">
        <v>11</v>
      </c>
      <c r="F6" s="39">
        <f ca="1" t="shared" si="0"/>
        <v>17.8</v>
      </c>
      <c r="G6" s="39"/>
    </row>
    <row r="7" customHeight="1" spans="1:7">
      <c r="A7" s="39">
        <v>5</v>
      </c>
      <c r="B7" s="41"/>
      <c r="C7" s="42" t="s">
        <v>16</v>
      </c>
      <c r="D7" s="39" t="s">
        <v>17</v>
      </c>
      <c r="E7" s="39" t="s">
        <v>11</v>
      </c>
      <c r="F7" s="39">
        <f ca="1" t="shared" si="0"/>
        <v>29.4</v>
      </c>
      <c r="G7" s="39"/>
    </row>
    <row r="8" customHeight="1" spans="1:7">
      <c r="A8" s="39">
        <v>6</v>
      </c>
      <c r="B8" s="41"/>
      <c r="C8" s="42" t="s">
        <v>18</v>
      </c>
      <c r="D8" s="39" t="s">
        <v>17</v>
      </c>
      <c r="E8" s="39" t="s">
        <v>11</v>
      </c>
      <c r="F8" s="39">
        <f ca="1" t="shared" si="0"/>
        <v>29.4</v>
      </c>
      <c r="G8" s="39"/>
    </row>
    <row r="9" customHeight="1" spans="1:7">
      <c r="A9" s="43">
        <v>7</v>
      </c>
      <c r="B9" s="44"/>
      <c r="C9" s="45" t="s">
        <v>19</v>
      </c>
      <c r="D9" s="43" t="s">
        <v>20</v>
      </c>
      <c r="E9" s="43" t="s">
        <v>11</v>
      </c>
      <c r="F9" s="43">
        <f ca="1" t="shared" si="0"/>
        <v>14.4</v>
      </c>
      <c r="G9" s="43"/>
    </row>
    <row r="10" customHeight="1" spans="1:7">
      <c r="A10" s="46">
        <v>8</v>
      </c>
      <c r="B10" s="47" t="s">
        <v>21</v>
      </c>
      <c r="C10" s="48" t="s">
        <v>22</v>
      </c>
      <c r="D10" s="49" t="s">
        <v>10</v>
      </c>
      <c r="E10" s="49" t="s">
        <v>11</v>
      </c>
      <c r="F10" s="49">
        <f ca="1" t="shared" si="0"/>
        <v>17.8</v>
      </c>
      <c r="G10" s="49"/>
    </row>
    <row r="11" customHeight="1" spans="1:7">
      <c r="A11" s="50">
        <v>9</v>
      </c>
      <c r="B11" s="51"/>
      <c r="C11" s="48" t="s">
        <v>23</v>
      </c>
      <c r="D11" s="39" t="s">
        <v>10</v>
      </c>
      <c r="E11" s="49" t="s">
        <v>11</v>
      </c>
      <c r="F11" s="49">
        <f ca="1" t="shared" si="0"/>
        <v>17.8</v>
      </c>
      <c r="G11" s="39"/>
    </row>
    <row r="12" customHeight="1" spans="1:7">
      <c r="A12" s="50">
        <v>10</v>
      </c>
      <c r="B12" s="51"/>
      <c r="C12" s="48" t="s">
        <v>24</v>
      </c>
      <c r="D12" s="39" t="s">
        <v>10</v>
      </c>
      <c r="E12" s="49" t="s">
        <v>11</v>
      </c>
      <c r="F12" s="49">
        <f ca="1" t="shared" si="0"/>
        <v>17.8</v>
      </c>
      <c r="G12" s="39"/>
    </row>
    <row r="13" customHeight="1" spans="1:7">
      <c r="A13" s="50">
        <v>11</v>
      </c>
      <c r="B13" s="52"/>
      <c r="C13" s="53" t="s">
        <v>25</v>
      </c>
      <c r="D13" s="39" t="s">
        <v>26</v>
      </c>
      <c r="E13" s="49" t="s">
        <v>11</v>
      </c>
      <c r="F13" s="49">
        <f ca="1" t="shared" si="0"/>
        <v>36.6</v>
      </c>
      <c r="G13" s="39"/>
    </row>
    <row r="14" customHeight="1" spans="1:7">
      <c r="A14" s="54">
        <v>12</v>
      </c>
      <c r="B14" s="55"/>
      <c r="C14" s="53" t="s">
        <v>27</v>
      </c>
      <c r="D14" s="43" t="s">
        <v>10</v>
      </c>
      <c r="E14" s="43" t="s">
        <v>11</v>
      </c>
      <c r="F14" s="43">
        <f ca="1" t="shared" si="0"/>
        <v>17.8</v>
      </c>
      <c r="G14" s="43"/>
    </row>
    <row r="15" customHeight="1" spans="1:7">
      <c r="A15" s="46">
        <v>13</v>
      </c>
      <c r="B15" s="56" t="s">
        <v>28</v>
      </c>
      <c r="C15" s="53" t="s">
        <v>29</v>
      </c>
      <c r="D15" s="49" t="s">
        <v>17</v>
      </c>
      <c r="E15" s="49" t="s">
        <v>11</v>
      </c>
      <c r="F15" s="49">
        <f ca="1" t="shared" si="0"/>
        <v>29.4</v>
      </c>
      <c r="G15" s="49"/>
    </row>
    <row r="16" customHeight="1" spans="1:7">
      <c r="A16" s="50">
        <v>14</v>
      </c>
      <c r="B16" s="56"/>
      <c r="C16" s="53" t="s">
        <v>30</v>
      </c>
      <c r="D16" s="43" t="s">
        <v>31</v>
      </c>
      <c r="E16" s="43" t="s">
        <v>11</v>
      </c>
      <c r="F16" s="43">
        <f ca="1" t="shared" si="0"/>
        <v>14.7</v>
      </c>
      <c r="G16" s="43"/>
    </row>
    <row r="17" customHeight="1" spans="1:7">
      <c r="A17" s="50">
        <v>15</v>
      </c>
      <c r="B17" s="39" t="s">
        <v>32</v>
      </c>
      <c r="C17" s="57" t="s">
        <v>29</v>
      </c>
      <c r="D17" s="49" t="s">
        <v>17</v>
      </c>
      <c r="E17" s="49" t="s">
        <v>11</v>
      </c>
      <c r="F17" s="49">
        <f ca="1" t="shared" si="0"/>
        <v>29.4</v>
      </c>
      <c r="G17" s="49"/>
    </row>
    <row r="18" customHeight="1" spans="1:7">
      <c r="A18" s="54">
        <v>16</v>
      </c>
      <c r="B18" s="43" t="s">
        <v>32</v>
      </c>
      <c r="C18" s="53" t="s">
        <v>30</v>
      </c>
      <c r="D18" s="43" t="s">
        <v>31</v>
      </c>
      <c r="E18" s="43" t="s">
        <v>11</v>
      </c>
      <c r="F18" s="43">
        <f ca="1" t="shared" si="0"/>
        <v>14.7</v>
      </c>
      <c r="G18" s="43"/>
    </row>
    <row r="19" customHeight="1" spans="1:7">
      <c r="A19" s="46">
        <v>17</v>
      </c>
      <c r="B19" s="56" t="s">
        <v>33</v>
      </c>
      <c r="C19" s="58" t="s">
        <v>34</v>
      </c>
      <c r="D19" s="49" t="s">
        <v>35</v>
      </c>
      <c r="E19" s="56" t="s">
        <v>11</v>
      </c>
      <c r="F19" s="49">
        <f ca="1" t="shared" ref="F19:F31" si="1">EVALUATE(D19)</f>
        <v>53.35</v>
      </c>
      <c r="G19" s="49"/>
    </row>
    <row r="20" ht="42" customHeight="1" spans="1:7">
      <c r="A20" s="50">
        <v>18</v>
      </c>
      <c r="B20" s="56"/>
      <c r="C20" s="59" t="s">
        <v>36</v>
      </c>
      <c r="D20" s="39" t="s">
        <v>37</v>
      </c>
      <c r="E20" s="60" t="s">
        <v>11</v>
      </c>
      <c r="F20" s="39">
        <f ca="1" t="shared" si="1"/>
        <v>33.34</v>
      </c>
      <c r="G20" s="61" t="s">
        <v>38</v>
      </c>
    </row>
    <row r="21" customHeight="1" spans="1:7">
      <c r="A21" s="50">
        <v>19</v>
      </c>
      <c r="B21" s="56"/>
      <c r="C21" s="59" t="s">
        <v>39</v>
      </c>
      <c r="D21" s="39" t="s">
        <v>40</v>
      </c>
      <c r="E21" s="60" t="s">
        <v>11</v>
      </c>
      <c r="F21" s="60">
        <f ca="1" t="shared" si="1"/>
        <v>40.36</v>
      </c>
      <c r="G21" s="61" t="s">
        <v>38</v>
      </c>
    </row>
    <row r="22" customHeight="1" spans="1:7">
      <c r="A22" s="54">
        <v>20</v>
      </c>
      <c r="B22" s="62"/>
      <c r="C22" s="63" t="s">
        <v>41</v>
      </c>
      <c r="D22" s="43">
        <v>13.48</v>
      </c>
      <c r="E22" s="43" t="s">
        <v>11</v>
      </c>
      <c r="F22" s="43">
        <f ca="1" t="shared" si="1"/>
        <v>13.48</v>
      </c>
      <c r="G22" s="43"/>
    </row>
    <row r="23" customHeight="1" spans="1:7">
      <c r="A23" s="46">
        <v>21</v>
      </c>
      <c r="B23" s="56" t="s">
        <v>42</v>
      </c>
      <c r="C23" s="58" t="s">
        <v>34</v>
      </c>
      <c r="D23" s="49" t="s">
        <v>43</v>
      </c>
      <c r="E23" s="56" t="s">
        <v>11</v>
      </c>
      <c r="F23" s="56">
        <f ca="1" t="shared" si="1"/>
        <v>55.15</v>
      </c>
      <c r="G23" s="49"/>
    </row>
    <row r="24" customHeight="1" spans="1:7">
      <c r="A24" s="50">
        <v>22</v>
      </c>
      <c r="B24" s="56"/>
      <c r="C24" s="59" t="s">
        <v>36</v>
      </c>
      <c r="D24" s="39" t="s">
        <v>44</v>
      </c>
      <c r="E24" s="60" t="s">
        <v>11</v>
      </c>
      <c r="F24" s="60">
        <f ca="1" t="shared" si="1"/>
        <v>22.94</v>
      </c>
      <c r="G24" s="39"/>
    </row>
    <row r="25" customHeight="1" spans="1:7">
      <c r="A25" s="50">
        <v>23</v>
      </c>
      <c r="B25" s="56"/>
      <c r="C25" s="59" t="s">
        <v>39</v>
      </c>
      <c r="D25" s="39" t="s">
        <v>45</v>
      </c>
      <c r="E25" s="60" t="s">
        <v>11</v>
      </c>
      <c r="F25" s="60">
        <f ca="1" t="shared" si="1"/>
        <v>29.96</v>
      </c>
      <c r="G25" s="39"/>
    </row>
    <row r="26" customHeight="1" spans="1:7">
      <c r="A26" s="54">
        <v>24</v>
      </c>
      <c r="B26" s="62"/>
      <c r="C26" s="63" t="s">
        <v>41</v>
      </c>
      <c r="D26" s="43" t="s">
        <v>46</v>
      </c>
      <c r="E26" s="43" t="s">
        <v>11</v>
      </c>
      <c r="F26" s="43">
        <f ca="1" t="shared" si="1"/>
        <v>14.26</v>
      </c>
      <c r="G26" s="43"/>
    </row>
    <row r="27" customHeight="1" spans="1:7">
      <c r="A27" s="46">
        <v>25</v>
      </c>
      <c r="B27" s="56" t="s">
        <v>47</v>
      </c>
      <c r="C27" s="64" t="s">
        <v>48</v>
      </c>
      <c r="D27" s="49" t="s">
        <v>49</v>
      </c>
      <c r="E27" s="56" t="s">
        <v>11</v>
      </c>
      <c r="F27" s="56">
        <f ca="1" t="shared" si="1"/>
        <v>31.98</v>
      </c>
      <c r="G27" s="49"/>
    </row>
    <row r="28" customHeight="1" spans="1:7">
      <c r="A28" s="50">
        <v>26</v>
      </c>
      <c r="B28" s="56"/>
      <c r="C28" s="59" t="s">
        <v>50</v>
      </c>
      <c r="D28" s="39" t="s">
        <v>51</v>
      </c>
      <c r="E28" s="60" t="s">
        <v>11</v>
      </c>
      <c r="F28" s="60">
        <f ca="1" t="shared" si="1"/>
        <v>46.88</v>
      </c>
      <c r="G28" s="39"/>
    </row>
    <row r="29" customHeight="1" spans="1:7">
      <c r="A29" s="54">
        <v>27</v>
      </c>
      <c r="B29" s="62"/>
      <c r="C29" s="63" t="s">
        <v>52</v>
      </c>
      <c r="D29" s="43" t="s">
        <v>53</v>
      </c>
      <c r="E29" s="43" t="s">
        <v>11</v>
      </c>
      <c r="F29" s="43">
        <f ca="1" t="shared" si="1"/>
        <v>17.66</v>
      </c>
      <c r="G29" s="43"/>
    </row>
    <row r="30" customHeight="1" spans="1:7">
      <c r="A30" s="46">
        <v>28</v>
      </c>
      <c r="B30" s="56" t="s">
        <v>54</v>
      </c>
      <c r="C30" s="65" t="s">
        <v>55</v>
      </c>
      <c r="D30" s="49" t="s">
        <v>56</v>
      </c>
      <c r="E30" s="56" t="s">
        <v>11</v>
      </c>
      <c r="F30" s="49">
        <f ca="1" t="shared" si="1"/>
        <v>113.6</v>
      </c>
      <c r="G30" s="49"/>
    </row>
    <row r="31" customHeight="1" spans="1:7">
      <c r="A31" s="50">
        <v>29</v>
      </c>
      <c r="B31" s="56"/>
      <c r="C31" s="66" t="s">
        <v>57</v>
      </c>
      <c r="D31" s="39" t="s">
        <v>58</v>
      </c>
      <c r="E31" s="60" t="s">
        <v>11</v>
      </c>
      <c r="F31" s="39">
        <f ca="1" t="shared" si="1"/>
        <v>433.8</v>
      </c>
      <c r="G31" s="39"/>
    </row>
    <row r="32" customHeight="1" spans="1:7">
      <c r="A32" s="50">
        <v>30</v>
      </c>
      <c r="B32" s="56"/>
      <c r="C32" s="59" t="s">
        <v>36</v>
      </c>
      <c r="D32" s="39" t="s">
        <v>59</v>
      </c>
      <c r="E32" s="60" t="s">
        <v>11</v>
      </c>
      <c r="F32" s="39">
        <f ca="1" t="shared" ref="F32:F39" si="2">EVALUATE(D32)</f>
        <v>38.68</v>
      </c>
      <c r="G32" s="39"/>
    </row>
    <row r="33" customHeight="1" spans="1:7">
      <c r="A33" s="50">
        <v>31</v>
      </c>
      <c r="B33" s="56"/>
      <c r="C33" s="59" t="s">
        <v>39</v>
      </c>
      <c r="D33" s="39" t="s">
        <v>60</v>
      </c>
      <c r="E33" s="60" t="s">
        <v>11</v>
      </c>
      <c r="F33" s="39">
        <f ca="1" t="shared" si="2"/>
        <v>69</v>
      </c>
      <c r="G33" s="39"/>
    </row>
    <row r="34" ht="38" customHeight="1" spans="1:7">
      <c r="A34" s="54">
        <v>32</v>
      </c>
      <c r="B34" s="62"/>
      <c r="C34" s="63" t="s">
        <v>41</v>
      </c>
      <c r="D34" s="43" t="s">
        <v>61</v>
      </c>
      <c r="E34" s="43" t="s">
        <v>11</v>
      </c>
      <c r="F34" s="43">
        <f ca="1" t="shared" si="2"/>
        <v>19.28</v>
      </c>
      <c r="G34" s="43"/>
    </row>
    <row r="35" customHeight="1" spans="1:7">
      <c r="A35" s="46">
        <v>33</v>
      </c>
      <c r="B35" s="49" t="s">
        <v>62</v>
      </c>
      <c r="C35" s="58" t="s">
        <v>55</v>
      </c>
      <c r="D35" s="49" t="s">
        <v>63</v>
      </c>
      <c r="E35" s="56" t="s">
        <v>11</v>
      </c>
      <c r="F35" s="49">
        <f ca="1" t="shared" si="2"/>
        <v>189.4</v>
      </c>
      <c r="G35" s="49"/>
    </row>
    <row r="36" customHeight="1" spans="1:7">
      <c r="A36" s="50">
        <v>34</v>
      </c>
      <c r="B36" s="60" t="s">
        <v>62</v>
      </c>
      <c r="C36" s="66" t="s">
        <v>64</v>
      </c>
      <c r="D36" s="39" t="s">
        <v>65</v>
      </c>
      <c r="E36" s="60" t="s">
        <v>11</v>
      </c>
      <c r="F36" s="39">
        <f ca="1" t="shared" si="2"/>
        <v>206.6</v>
      </c>
      <c r="G36" s="39"/>
    </row>
    <row r="37" customHeight="1" spans="1:7">
      <c r="A37" s="50">
        <v>35</v>
      </c>
      <c r="B37" s="56"/>
      <c r="C37" s="59" t="s">
        <v>36</v>
      </c>
      <c r="D37" s="39" t="s">
        <v>66</v>
      </c>
      <c r="E37" s="60" t="s">
        <v>11</v>
      </c>
      <c r="F37" s="39">
        <f ca="1" t="shared" si="2"/>
        <v>41.24</v>
      </c>
      <c r="G37" s="39"/>
    </row>
    <row r="38" customHeight="1" spans="1:7">
      <c r="A38" s="50">
        <v>36</v>
      </c>
      <c r="B38" s="56"/>
      <c r="C38" s="59" t="s">
        <v>39</v>
      </c>
      <c r="D38" s="39" t="s">
        <v>67</v>
      </c>
      <c r="E38" s="60" t="s">
        <v>11</v>
      </c>
      <c r="F38" s="39">
        <f ca="1" t="shared" si="2"/>
        <v>57.3</v>
      </c>
      <c r="G38" s="39"/>
    </row>
    <row r="39" customHeight="1" spans="1:7">
      <c r="A39" s="54">
        <v>37</v>
      </c>
      <c r="B39" s="62"/>
      <c r="C39" s="63" t="s">
        <v>41</v>
      </c>
      <c r="D39" s="43" t="s">
        <v>68</v>
      </c>
      <c r="E39" s="43" t="s">
        <v>11</v>
      </c>
      <c r="F39" s="43">
        <f ca="1" t="shared" si="2"/>
        <v>25.88</v>
      </c>
      <c r="G39" s="43"/>
    </row>
    <row r="40" customHeight="1" spans="1:7">
      <c r="A40" s="46">
        <v>38</v>
      </c>
      <c r="B40" s="81" t="s">
        <v>69</v>
      </c>
      <c r="C40" s="82"/>
      <c r="D40" s="83"/>
      <c r="E40" s="84" t="s">
        <v>11</v>
      </c>
      <c r="F40" s="84">
        <f ca="1">SUM(F3:F39)</f>
        <v>1953.34</v>
      </c>
      <c r="G40" s="49"/>
    </row>
    <row r="41" customHeight="1" spans="1:7">
      <c r="A41" s="50">
        <v>39</v>
      </c>
      <c r="B41" s="39"/>
      <c r="C41" s="40"/>
      <c r="D41" s="39"/>
      <c r="E41" s="49"/>
      <c r="F41" s="39"/>
      <c r="G41" s="39"/>
    </row>
    <row r="42" customHeight="1" spans="1:7">
      <c r="A42" s="50">
        <v>40</v>
      </c>
      <c r="B42" s="39"/>
      <c r="C42" s="40"/>
      <c r="D42" s="39"/>
      <c r="E42" s="39"/>
      <c r="F42" s="39"/>
      <c r="G42" s="39"/>
    </row>
    <row r="43" customHeight="1" spans="1:7">
      <c r="A43" s="50">
        <v>41</v>
      </c>
      <c r="B43" s="39"/>
      <c r="C43" s="40"/>
      <c r="D43" s="39"/>
      <c r="E43" s="39"/>
      <c r="F43" s="39"/>
      <c r="G43" s="39"/>
    </row>
    <row r="44" customHeight="1" spans="1:7">
      <c r="A44" s="50">
        <v>42</v>
      </c>
      <c r="B44" s="39"/>
      <c r="C44" s="40"/>
      <c r="D44" s="39"/>
      <c r="E44" s="39"/>
      <c r="F44" s="39"/>
      <c r="G44" s="39"/>
    </row>
  </sheetData>
  <mergeCells count="10">
    <mergeCell ref="A1:G1"/>
    <mergeCell ref="B40:D40"/>
    <mergeCell ref="B3:B9"/>
    <mergeCell ref="B10:B14"/>
    <mergeCell ref="B15:B16"/>
    <mergeCell ref="B19:B22"/>
    <mergeCell ref="B23:B26"/>
    <mergeCell ref="B27:B29"/>
    <mergeCell ref="B30:B34"/>
    <mergeCell ref="B36:B39"/>
  </mergeCells>
  <pageMargins left="0.629166666666667" right="0.668055555555556" top="0.393055555555556" bottom="0.55" header="0.235416666666667" footer="0.235416666666667"/>
  <pageSetup paperSize="9" orientation="landscape" horizontalDpi="600"/>
  <headerFooter>
    <oddFooter>&amp;R第 &amp;P 页，共 &amp;N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"/>
  <sheetViews>
    <sheetView workbookViewId="0">
      <selection activeCell="I8" sqref="I8"/>
    </sheetView>
  </sheetViews>
  <sheetFormatPr defaultColWidth="9" defaultRowHeight="30" customHeight="1" outlineLevelCol="6"/>
  <cols>
    <col min="1" max="1" width="5.3716814159292" style="19" customWidth="1"/>
    <col min="2" max="2" width="17.6283185840708" style="19" customWidth="1"/>
    <col min="3" max="3" width="6.24778761061947" style="19" customWidth="1"/>
    <col min="4" max="4" width="14.5044247787611" style="19" customWidth="1"/>
    <col min="5" max="5" width="13.8761061946903" style="19" customWidth="1"/>
    <col min="6" max="6" width="18.4601769911504" style="19" customWidth="1"/>
    <col min="7" max="7" width="15.4247787610619" style="19" customWidth="1"/>
    <col min="8" max="16384" width="9" style="18"/>
  </cols>
  <sheetData>
    <row r="1" ht="24" customHeight="1" spans="1:7">
      <c r="A1" s="20" t="s">
        <v>70</v>
      </c>
      <c r="B1" s="20"/>
      <c r="C1" s="20"/>
      <c r="D1" s="20"/>
      <c r="E1" s="20"/>
      <c r="F1" s="20"/>
      <c r="G1" s="20"/>
    </row>
    <row r="2" ht="27" customHeight="1" spans="1:7">
      <c r="A2" s="21" t="s">
        <v>1</v>
      </c>
      <c r="B2" s="21" t="s">
        <v>3</v>
      </c>
      <c r="C2" s="21" t="s">
        <v>5</v>
      </c>
      <c r="D2" s="21" t="s">
        <v>71</v>
      </c>
      <c r="E2" s="21" t="s">
        <v>72</v>
      </c>
      <c r="F2" s="21" t="s">
        <v>73</v>
      </c>
      <c r="G2" s="21" t="s">
        <v>7</v>
      </c>
    </row>
    <row r="3" ht="27" customHeight="1" spans="1:7">
      <c r="A3" s="22">
        <v>1</v>
      </c>
      <c r="B3" s="23" t="s">
        <v>74</v>
      </c>
      <c r="C3" s="22" t="s">
        <v>75</v>
      </c>
      <c r="D3" s="22">
        <f ca="1">SUM('2#楼线条工程量计算式'!F3)</f>
        <v>17.8</v>
      </c>
      <c r="E3" s="25">
        <v>335.51</v>
      </c>
      <c r="F3" s="25">
        <f ca="1" t="shared" ref="F3:F9" si="0">D3*E3</f>
        <v>5972.078</v>
      </c>
      <c r="G3" s="22"/>
    </row>
    <row r="4" ht="27" customHeight="1" spans="1:7">
      <c r="A4" s="22">
        <v>2</v>
      </c>
      <c r="B4" s="23" t="s">
        <v>76</v>
      </c>
      <c r="C4" s="22" t="s">
        <v>75</v>
      </c>
      <c r="D4" s="22">
        <f ca="1">SUM('2#楼线条工程量计算式'!F4)</f>
        <v>47.2</v>
      </c>
      <c r="E4" s="25">
        <v>60.26</v>
      </c>
      <c r="F4" s="25">
        <f ca="1" t="shared" si="0"/>
        <v>2844.272</v>
      </c>
      <c r="G4" s="22"/>
    </row>
    <row r="5" ht="27" customHeight="1" spans="1:7">
      <c r="A5" s="22">
        <v>3</v>
      </c>
      <c r="B5" s="23" t="s">
        <v>77</v>
      </c>
      <c r="C5" s="22" t="s">
        <v>75</v>
      </c>
      <c r="D5" s="22">
        <f ca="1">SUM('2#楼线条工程量计算式'!F5)</f>
        <v>47.2</v>
      </c>
      <c r="E5" s="25">
        <v>100.85</v>
      </c>
      <c r="F5" s="25">
        <f ca="1" t="shared" si="0"/>
        <v>4760.12</v>
      </c>
      <c r="G5" s="22"/>
    </row>
    <row r="6" ht="27" customHeight="1" spans="1:7">
      <c r="A6" s="22">
        <v>4</v>
      </c>
      <c r="B6" s="23" t="s">
        <v>78</v>
      </c>
      <c r="C6" s="22" t="s">
        <v>75</v>
      </c>
      <c r="D6" s="22">
        <f ca="1">SUM('2#楼线条工程量计算式'!F6)</f>
        <v>17.8</v>
      </c>
      <c r="E6" s="25">
        <v>141.44</v>
      </c>
      <c r="F6" s="25">
        <f ca="1" t="shared" si="0"/>
        <v>2517.632</v>
      </c>
      <c r="G6" s="22"/>
    </row>
    <row r="7" ht="27" customHeight="1" spans="1:7">
      <c r="A7" s="22">
        <v>5</v>
      </c>
      <c r="B7" s="23" t="s">
        <v>79</v>
      </c>
      <c r="C7" s="22" t="s">
        <v>75</v>
      </c>
      <c r="D7" s="22">
        <f ca="1">SUM('2#楼线条工程量计算式'!F15,'2#楼线条工程量计算式'!F17)</f>
        <v>58.8</v>
      </c>
      <c r="E7" s="25">
        <v>272.33</v>
      </c>
      <c r="F7" s="25">
        <f ca="1" t="shared" si="0"/>
        <v>16013.004</v>
      </c>
      <c r="G7" s="22"/>
    </row>
    <row r="8" ht="27" customHeight="1" spans="1:7">
      <c r="A8" s="22">
        <v>6</v>
      </c>
      <c r="B8" s="23" t="s">
        <v>80</v>
      </c>
      <c r="C8" s="22" t="s">
        <v>75</v>
      </c>
      <c r="D8" s="22">
        <f ca="1">SUM('2#楼线条工程量计算式'!F11)</f>
        <v>17.8</v>
      </c>
      <c r="E8" s="25">
        <v>326.36</v>
      </c>
      <c r="F8" s="25">
        <f ca="1" t="shared" si="0"/>
        <v>5809.208</v>
      </c>
      <c r="G8" s="22"/>
    </row>
    <row r="9" ht="27" customHeight="1" spans="1:7">
      <c r="A9" s="22">
        <v>7</v>
      </c>
      <c r="B9" s="23" t="s">
        <v>81</v>
      </c>
      <c r="C9" s="22" t="s">
        <v>75</v>
      </c>
      <c r="D9" s="22">
        <f ca="1">SUM('2#楼线条工程量计算式'!F12)</f>
        <v>17.8</v>
      </c>
      <c r="E9" s="25">
        <v>441.36</v>
      </c>
      <c r="F9" s="25">
        <f ca="1" t="shared" si="0"/>
        <v>7856.208</v>
      </c>
      <c r="G9" s="22"/>
    </row>
    <row r="10" ht="27" customHeight="1" spans="1:7">
      <c r="A10" s="22">
        <v>8</v>
      </c>
      <c r="B10" s="26" t="s">
        <v>82</v>
      </c>
      <c r="C10" s="22" t="s">
        <v>75</v>
      </c>
      <c r="D10" s="22"/>
      <c r="E10" s="25">
        <v>495.47</v>
      </c>
      <c r="F10" s="25"/>
      <c r="G10" s="22"/>
    </row>
    <row r="11" ht="27" customHeight="1" spans="1:7">
      <c r="A11" s="22">
        <v>9</v>
      </c>
      <c r="B11" s="23" t="s">
        <v>83</v>
      </c>
      <c r="C11" s="22" t="s">
        <v>75</v>
      </c>
      <c r="D11" s="22">
        <f ca="1">SUM('2#楼线条工程量计算式'!F14)</f>
        <v>17.8</v>
      </c>
      <c r="E11" s="25">
        <v>105.96</v>
      </c>
      <c r="F11" s="25">
        <f ca="1">D11*E11</f>
        <v>1886.088</v>
      </c>
      <c r="G11" s="22"/>
    </row>
    <row r="12" ht="27" customHeight="1" spans="1:7">
      <c r="A12" s="22">
        <v>10</v>
      </c>
      <c r="B12" s="23" t="s">
        <v>84</v>
      </c>
      <c r="C12" s="22" t="s">
        <v>75</v>
      </c>
      <c r="D12" s="27"/>
      <c r="E12" s="25">
        <v>85.67</v>
      </c>
      <c r="F12" s="25"/>
      <c r="G12" s="22"/>
    </row>
    <row r="13" ht="27" customHeight="1" spans="1:7">
      <c r="A13" s="22">
        <v>11</v>
      </c>
      <c r="B13" s="23" t="s">
        <v>85</v>
      </c>
      <c r="C13" s="22" t="s">
        <v>75</v>
      </c>
      <c r="D13" s="27">
        <f ca="1">SUM('2#楼线条工程量计算式'!F13)</f>
        <v>36.6</v>
      </c>
      <c r="E13" s="25">
        <v>254.34</v>
      </c>
      <c r="F13" s="25">
        <f ca="1" t="shared" ref="F13:F18" si="1">D13*E13</f>
        <v>9308.844</v>
      </c>
      <c r="G13" s="22"/>
    </row>
    <row r="14" ht="27" customHeight="1" spans="1:7">
      <c r="A14" s="22">
        <v>12</v>
      </c>
      <c r="B14" s="23" t="s">
        <v>86</v>
      </c>
      <c r="C14" s="22" t="s">
        <v>75</v>
      </c>
      <c r="D14" s="22">
        <f ca="1">SUM('2#楼线条工程量计算式'!F16,'2#楼线条工程量计算式'!F18)</f>
        <v>29.4</v>
      </c>
      <c r="E14" s="25">
        <v>154.97</v>
      </c>
      <c r="F14" s="25">
        <f ca="1" t="shared" si="1"/>
        <v>4556.118</v>
      </c>
      <c r="G14" s="22"/>
    </row>
    <row r="15" ht="27" customHeight="1" spans="1:7">
      <c r="A15" s="22">
        <v>13</v>
      </c>
      <c r="B15" s="23" t="s">
        <v>87</v>
      </c>
      <c r="C15" s="22" t="s">
        <v>75</v>
      </c>
      <c r="D15" s="22">
        <f ca="1">SUM('2#楼线条工程量计算式'!F7)</f>
        <v>29.4</v>
      </c>
      <c r="E15" s="25">
        <v>318.41</v>
      </c>
      <c r="F15" s="25">
        <f ca="1" t="shared" si="1"/>
        <v>9361.254</v>
      </c>
      <c r="G15" s="22"/>
    </row>
    <row r="16" ht="27" customHeight="1" spans="1:7">
      <c r="A16" s="22">
        <v>14</v>
      </c>
      <c r="B16" s="23" t="s">
        <v>88</v>
      </c>
      <c r="C16" s="22" t="s">
        <v>75</v>
      </c>
      <c r="D16" s="22">
        <f ca="1">SUM('2#楼线条工程量计算式'!F8)</f>
        <v>29.4</v>
      </c>
      <c r="E16" s="25">
        <v>208.26</v>
      </c>
      <c r="F16" s="25">
        <f ca="1" t="shared" si="1"/>
        <v>6122.844</v>
      </c>
      <c r="G16" s="22"/>
    </row>
    <row r="17" ht="27" customHeight="1" spans="1:7">
      <c r="A17" s="22">
        <v>15</v>
      </c>
      <c r="B17" s="23" t="s">
        <v>89</v>
      </c>
      <c r="C17" s="22" t="s">
        <v>75</v>
      </c>
      <c r="D17" s="22">
        <f ca="1">SUM('2#楼线条工程量计算式'!F9)</f>
        <v>14.4</v>
      </c>
      <c r="E17" s="25">
        <v>229.17</v>
      </c>
      <c r="F17" s="25">
        <f ca="1" t="shared" si="1"/>
        <v>3300.048</v>
      </c>
      <c r="G17" s="22"/>
    </row>
    <row r="18" ht="27" customHeight="1" spans="1:7">
      <c r="A18" s="22">
        <v>16</v>
      </c>
      <c r="B18" s="23" t="s">
        <v>90</v>
      </c>
      <c r="C18" s="22" t="s">
        <v>75</v>
      </c>
      <c r="D18" s="22">
        <f ca="1">SUM('2#楼线条工程量计算式'!F10)</f>
        <v>17.8</v>
      </c>
      <c r="E18" s="25">
        <v>308.46</v>
      </c>
      <c r="F18" s="25">
        <f ca="1" t="shared" si="1"/>
        <v>5490.588</v>
      </c>
      <c r="G18" s="22"/>
    </row>
    <row r="19" ht="27" customHeight="1" spans="1:7">
      <c r="A19" s="22">
        <v>17</v>
      </c>
      <c r="B19" s="28" t="s">
        <v>91</v>
      </c>
      <c r="C19" s="22" t="s">
        <v>75</v>
      </c>
      <c r="D19" s="22">
        <f ca="1">SUM('2#楼线条工程量计算式'!F36,'2#楼线条工程量计算式'!F35,'2#楼线条工程量计算式'!F31,'2#楼线条工程量计算式'!F30,'2#楼线条工程量计算式'!F23,'2#楼线条工程量计算式'!F19)</f>
        <v>1051.9</v>
      </c>
      <c r="E19" s="25">
        <v>37.04</v>
      </c>
      <c r="F19" s="25">
        <f ca="1" t="shared" ref="F17:F27" si="2">D19*E19</f>
        <v>38962.376</v>
      </c>
      <c r="G19" s="22"/>
    </row>
    <row r="20" ht="27" customHeight="1" spans="1:7">
      <c r="A20" s="22">
        <v>18</v>
      </c>
      <c r="B20" s="29" t="s">
        <v>92</v>
      </c>
      <c r="C20" s="22" t="s">
        <v>75</v>
      </c>
      <c r="D20" s="22">
        <f ca="1">SUM('2#楼线条工程量计算式'!F20,'2#楼线条工程量计算式'!F24,'2#楼线条工程量计算式'!F32,'2#楼线条工程量计算式'!F37)</f>
        <v>136.2</v>
      </c>
      <c r="E20" s="25">
        <v>16.67</v>
      </c>
      <c r="F20" s="25">
        <f ca="1" t="shared" si="2"/>
        <v>2270.454</v>
      </c>
      <c r="G20" s="22"/>
    </row>
    <row r="21" ht="27" customHeight="1" spans="1:7">
      <c r="A21" s="22">
        <v>19</v>
      </c>
      <c r="B21" s="29" t="s">
        <v>93</v>
      </c>
      <c r="C21" s="22" t="s">
        <v>75</v>
      </c>
      <c r="D21" s="22">
        <f ca="1">SUM('2#楼线条工程量计算式'!F38,'2#楼线条工程量计算式'!F33,'2#楼线条工程量计算式'!F25,'2#楼线条工程量计算式'!F21)</f>
        <v>196.62</v>
      </c>
      <c r="E21" s="25">
        <v>25.78</v>
      </c>
      <c r="F21" s="25">
        <f ca="1" t="shared" si="2"/>
        <v>5068.8636</v>
      </c>
      <c r="G21" s="22"/>
    </row>
    <row r="22" ht="27" customHeight="1" spans="1:7">
      <c r="A22" s="22">
        <v>20</v>
      </c>
      <c r="B22" s="29" t="s">
        <v>94</v>
      </c>
      <c r="C22" s="22" t="s">
        <v>75</v>
      </c>
      <c r="D22" s="22">
        <f ca="1">SUM('2#楼线条工程量计算式'!F22,'2#楼线条工程量计算式'!F39,'2#楼线条工程量计算式'!F34,'2#楼线条工程量计算式'!F26)</f>
        <v>72.9</v>
      </c>
      <c r="E22" s="25">
        <v>44</v>
      </c>
      <c r="F22" s="25">
        <f ca="1" t="shared" si="2"/>
        <v>3207.6</v>
      </c>
      <c r="G22" s="22"/>
    </row>
    <row r="23" ht="27" customHeight="1" spans="1:7">
      <c r="A23" s="22">
        <v>21</v>
      </c>
      <c r="B23" s="30" t="s">
        <v>95</v>
      </c>
      <c r="C23" s="22" t="s">
        <v>75</v>
      </c>
      <c r="D23" s="22">
        <f ca="1">SUM('2#楼线条工程量计算式'!F27)</f>
        <v>31.98</v>
      </c>
      <c r="E23" s="25">
        <v>244.63</v>
      </c>
      <c r="F23" s="25">
        <f ca="1" t="shared" si="2"/>
        <v>7823.2674</v>
      </c>
      <c r="G23" s="22"/>
    </row>
    <row r="24" ht="27" customHeight="1" spans="1:7">
      <c r="A24" s="22">
        <v>22</v>
      </c>
      <c r="B24" s="29" t="s">
        <v>96</v>
      </c>
      <c r="C24" s="22" t="s">
        <v>75</v>
      </c>
      <c r="D24" s="22">
        <f ca="1">SUM('2#楼线条工程量计算式'!F28)</f>
        <v>46.88</v>
      </c>
      <c r="E24" s="25">
        <v>187.73</v>
      </c>
      <c r="F24" s="25">
        <f ca="1" t="shared" si="2"/>
        <v>8800.7824</v>
      </c>
      <c r="G24" s="22"/>
    </row>
    <row r="25" ht="27" customHeight="1" spans="1:7">
      <c r="A25" s="22">
        <v>23</v>
      </c>
      <c r="B25" s="29" t="s">
        <v>97</v>
      </c>
      <c r="C25" s="22" t="s">
        <v>75</v>
      </c>
      <c r="D25" s="22">
        <f ca="1">SUM('2#楼线条工程量计算式'!F29)</f>
        <v>17.66</v>
      </c>
      <c r="E25" s="25">
        <v>4017.42</v>
      </c>
      <c r="F25" s="25">
        <f ca="1" t="shared" si="2"/>
        <v>70947.6372</v>
      </c>
      <c r="G25" s="22"/>
    </row>
    <row r="26" ht="27" customHeight="1" spans="1:7">
      <c r="A26" s="22">
        <v>22</v>
      </c>
      <c r="B26" s="31" t="s">
        <v>98</v>
      </c>
      <c r="C26" s="32"/>
      <c r="D26" s="32"/>
      <c r="E26" s="31" t="s">
        <v>99</v>
      </c>
      <c r="F26" s="33">
        <f ca="1">SUM(F3:F25)</f>
        <v>222879.2866</v>
      </c>
      <c r="G26" s="34"/>
    </row>
    <row r="27" ht="27" customHeight="1"/>
    <row r="28" ht="27" customHeight="1"/>
  </sheetData>
  <mergeCells count="2">
    <mergeCell ref="A1:G1"/>
    <mergeCell ref="B26:D26"/>
  </mergeCells>
  <pageMargins left="0.629166666666667" right="0.55" top="0.590277777777778" bottom="1" header="0.275" footer="0.511805555555556"/>
  <pageSetup paperSize="9" orientation="portrait" horizontalDpi="600"/>
  <headerFooter>
    <oddFooter>&amp;R第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4"/>
  <sheetViews>
    <sheetView workbookViewId="0">
      <selection activeCell="D49" sqref="D49"/>
    </sheetView>
  </sheetViews>
  <sheetFormatPr defaultColWidth="9" defaultRowHeight="30" customHeight="1" outlineLevelCol="6"/>
  <cols>
    <col min="1" max="1" width="5.87610619469027" style="35" customWidth="1"/>
    <col min="2" max="2" width="17.1769911504425" style="35" customWidth="1"/>
    <col min="3" max="3" width="14" style="36" customWidth="1"/>
    <col min="4" max="4" width="42.6991150442478" style="35" customWidth="1"/>
    <col min="5" max="5" width="4.75221238938053" style="35" customWidth="1"/>
    <col min="6" max="6" width="12.8761061946903" style="35" customWidth="1"/>
    <col min="7" max="7" width="34.6283185840708" style="35" customWidth="1"/>
  </cols>
  <sheetData>
    <row r="1" ht="42" customHeight="1" spans="1:7">
      <c r="A1" s="37" t="s">
        <v>100</v>
      </c>
      <c r="B1" s="37"/>
      <c r="C1" s="38"/>
      <c r="D1" s="37"/>
      <c r="E1" s="37"/>
      <c r="F1" s="37"/>
      <c r="G1" s="37"/>
    </row>
    <row r="2" ht="29" customHeight="1" spans="1:7">
      <c r="A2" s="39" t="s">
        <v>1</v>
      </c>
      <c r="B2" s="39" t="s">
        <v>2</v>
      </c>
      <c r="C2" s="40" t="s">
        <v>3</v>
      </c>
      <c r="D2" s="39" t="s">
        <v>4</v>
      </c>
      <c r="E2" s="39" t="s">
        <v>5</v>
      </c>
      <c r="F2" s="39" t="s">
        <v>6</v>
      </c>
      <c r="G2" s="39" t="s">
        <v>7</v>
      </c>
    </row>
    <row r="3" ht="29" customHeight="1" spans="1:7">
      <c r="A3" s="39">
        <v>1</v>
      </c>
      <c r="B3" s="41" t="s">
        <v>8</v>
      </c>
      <c r="C3" s="42" t="s">
        <v>9</v>
      </c>
      <c r="D3" s="39" t="s">
        <v>10</v>
      </c>
      <c r="E3" s="39" t="s">
        <v>11</v>
      </c>
      <c r="F3" s="39">
        <f ca="1" t="shared" ref="F3:F18" si="0">EVALUATE(D3)</f>
        <v>17.8</v>
      </c>
      <c r="G3" s="39"/>
    </row>
    <row r="4" ht="29" customHeight="1" spans="1:7">
      <c r="A4" s="39">
        <v>2</v>
      </c>
      <c r="B4" s="41"/>
      <c r="C4" s="42" t="s">
        <v>12</v>
      </c>
      <c r="D4" s="39" t="s">
        <v>101</v>
      </c>
      <c r="E4" s="39" t="s">
        <v>11</v>
      </c>
      <c r="F4" s="39">
        <f ca="1" t="shared" si="0"/>
        <v>94.4</v>
      </c>
      <c r="G4" s="39"/>
    </row>
    <row r="5" ht="29" customHeight="1" spans="1:7">
      <c r="A5" s="39">
        <v>3</v>
      </c>
      <c r="B5" s="41"/>
      <c r="C5" s="42" t="s">
        <v>14</v>
      </c>
      <c r="D5" s="39" t="s">
        <v>101</v>
      </c>
      <c r="E5" s="39" t="s">
        <v>11</v>
      </c>
      <c r="F5" s="39">
        <f ca="1" t="shared" si="0"/>
        <v>94.4</v>
      </c>
      <c r="G5" s="39"/>
    </row>
    <row r="6" ht="29" customHeight="1" spans="1:7">
      <c r="A6" s="39">
        <v>4</v>
      </c>
      <c r="B6" s="41"/>
      <c r="C6" s="42" t="s">
        <v>15</v>
      </c>
      <c r="D6" s="39" t="s">
        <v>102</v>
      </c>
      <c r="E6" s="39" t="s">
        <v>11</v>
      </c>
      <c r="F6" s="39">
        <f ca="1" t="shared" si="0"/>
        <v>35.6</v>
      </c>
      <c r="G6" s="39"/>
    </row>
    <row r="7" ht="29" customHeight="1" spans="1:7">
      <c r="A7" s="39">
        <v>5</v>
      </c>
      <c r="B7" s="41"/>
      <c r="C7" s="42" t="s">
        <v>103</v>
      </c>
      <c r="D7" s="39" t="s">
        <v>104</v>
      </c>
      <c r="E7" s="39" t="s">
        <v>11</v>
      </c>
      <c r="F7" s="39">
        <f ca="1" t="shared" si="0"/>
        <v>117.6</v>
      </c>
      <c r="G7" s="39"/>
    </row>
    <row r="8" ht="29" customHeight="1" spans="1:7">
      <c r="A8" s="39">
        <v>6</v>
      </c>
      <c r="B8" s="41"/>
      <c r="C8" s="42" t="s">
        <v>105</v>
      </c>
      <c r="D8" s="39" t="s">
        <v>106</v>
      </c>
      <c r="E8" s="39" t="s">
        <v>11</v>
      </c>
      <c r="F8" s="39">
        <f ca="1" t="shared" si="0"/>
        <v>58.8</v>
      </c>
      <c r="G8" s="39"/>
    </row>
    <row r="9" ht="29" customHeight="1" spans="1:7">
      <c r="A9" s="39">
        <v>7</v>
      </c>
      <c r="B9" s="41"/>
      <c r="C9" s="42" t="s">
        <v>107</v>
      </c>
      <c r="D9" s="39" t="s">
        <v>17</v>
      </c>
      <c r="E9" s="39" t="s">
        <v>11</v>
      </c>
      <c r="F9" s="39">
        <f ca="1" t="shared" si="0"/>
        <v>29.4</v>
      </c>
      <c r="G9" s="39"/>
    </row>
    <row r="10" ht="29" customHeight="1" spans="1:7">
      <c r="A10" s="39">
        <v>8</v>
      </c>
      <c r="B10" s="41"/>
      <c r="C10" s="42" t="s">
        <v>108</v>
      </c>
      <c r="D10" s="39" t="s">
        <v>109</v>
      </c>
      <c r="E10" s="39" t="s">
        <v>11</v>
      </c>
      <c r="F10" s="39">
        <f ca="1" t="shared" si="0"/>
        <v>8.9</v>
      </c>
      <c r="G10" s="39"/>
    </row>
    <row r="11" ht="29" customHeight="1" spans="1:7">
      <c r="A11" s="39">
        <v>9</v>
      </c>
      <c r="B11" s="51" t="s">
        <v>21</v>
      </c>
      <c r="C11" s="42" t="s">
        <v>110</v>
      </c>
      <c r="D11" s="39" t="s">
        <v>102</v>
      </c>
      <c r="E11" s="39" t="s">
        <v>11</v>
      </c>
      <c r="F11" s="39">
        <f ca="1" t="shared" si="0"/>
        <v>35.6</v>
      </c>
      <c r="G11" s="39"/>
    </row>
    <row r="12" ht="29" customHeight="1" spans="1:7">
      <c r="A12" s="39">
        <v>10</v>
      </c>
      <c r="B12" s="51"/>
      <c r="C12" s="42" t="s">
        <v>111</v>
      </c>
      <c r="D12" s="39" t="s">
        <v>102</v>
      </c>
      <c r="E12" s="39" t="s">
        <v>11</v>
      </c>
      <c r="F12" s="39">
        <f ca="1" t="shared" si="0"/>
        <v>35.6</v>
      </c>
      <c r="G12" s="39"/>
    </row>
    <row r="13" ht="29" customHeight="1" spans="1:7">
      <c r="A13" s="39">
        <v>11</v>
      </c>
      <c r="B13" s="51"/>
      <c r="C13" s="42" t="s">
        <v>112</v>
      </c>
      <c r="D13" s="39" t="s">
        <v>10</v>
      </c>
      <c r="E13" s="39" t="s">
        <v>11</v>
      </c>
      <c r="F13" s="39">
        <f ca="1" t="shared" si="0"/>
        <v>17.8</v>
      </c>
      <c r="G13" s="39"/>
    </row>
    <row r="14" ht="29" customHeight="1" spans="1:7">
      <c r="A14" s="39">
        <v>12</v>
      </c>
      <c r="B14" s="51"/>
      <c r="C14" s="42" t="s">
        <v>113</v>
      </c>
      <c r="D14" s="39" t="s">
        <v>10</v>
      </c>
      <c r="E14" s="39" t="s">
        <v>11</v>
      </c>
      <c r="F14" s="39">
        <f ca="1" t="shared" si="0"/>
        <v>17.8</v>
      </c>
      <c r="G14" s="39"/>
    </row>
    <row r="15" ht="29" customHeight="1" spans="1:7">
      <c r="A15" s="39">
        <v>13</v>
      </c>
      <c r="B15" s="51"/>
      <c r="C15" s="42" t="s">
        <v>114</v>
      </c>
      <c r="D15" s="39" t="s">
        <v>10</v>
      </c>
      <c r="E15" s="39" t="s">
        <v>11</v>
      </c>
      <c r="F15" s="39">
        <f ca="1" t="shared" si="0"/>
        <v>17.8</v>
      </c>
      <c r="G15" s="39"/>
    </row>
    <row r="16" ht="29" customHeight="1" spans="1:7">
      <c r="A16" s="39">
        <v>14</v>
      </c>
      <c r="B16" s="51"/>
      <c r="C16" s="42" t="s">
        <v>115</v>
      </c>
      <c r="D16" s="39" t="s">
        <v>10</v>
      </c>
      <c r="E16" s="39" t="s">
        <v>11</v>
      </c>
      <c r="F16" s="39">
        <f ca="1" t="shared" si="0"/>
        <v>17.8</v>
      </c>
      <c r="G16" s="39"/>
    </row>
    <row r="17" ht="29" customHeight="1" spans="1:7">
      <c r="A17" s="39">
        <v>15</v>
      </c>
      <c r="B17" s="51"/>
      <c r="C17" s="42" t="s">
        <v>116</v>
      </c>
      <c r="D17" s="39" t="s">
        <v>117</v>
      </c>
      <c r="E17" s="39" t="s">
        <v>11</v>
      </c>
      <c r="F17" s="39">
        <f ca="1" t="shared" si="0"/>
        <v>70</v>
      </c>
      <c r="G17" s="39" t="s">
        <v>118</v>
      </c>
    </row>
    <row r="18" ht="29" customHeight="1" spans="1:7">
      <c r="A18" s="39">
        <v>16</v>
      </c>
      <c r="B18" s="51"/>
      <c r="C18" s="42" t="s">
        <v>119</v>
      </c>
      <c r="D18" s="39" t="s">
        <v>26</v>
      </c>
      <c r="E18" s="39" t="s">
        <v>11</v>
      </c>
      <c r="F18" s="39">
        <f ca="1" t="shared" si="0"/>
        <v>36.6</v>
      </c>
      <c r="G18" s="39" t="s">
        <v>118</v>
      </c>
    </row>
    <row r="19" ht="29" customHeight="1" spans="1:7">
      <c r="A19" s="39">
        <v>17</v>
      </c>
      <c r="B19" s="39" t="s">
        <v>28</v>
      </c>
      <c r="C19" s="42" t="s">
        <v>120</v>
      </c>
      <c r="D19" s="39" t="s">
        <v>121</v>
      </c>
      <c r="E19" s="39" t="s">
        <v>11</v>
      </c>
      <c r="F19" s="39">
        <f ca="1" t="shared" ref="F19:F22" si="1">EVALUATE(D19)</f>
        <v>58.8</v>
      </c>
      <c r="G19" s="39"/>
    </row>
    <row r="20" ht="29" customHeight="1" spans="1:7">
      <c r="A20" s="39">
        <v>18</v>
      </c>
      <c r="B20" s="39"/>
      <c r="C20" s="42" t="s">
        <v>122</v>
      </c>
      <c r="D20" s="39" t="s">
        <v>123</v>
      </c>
      <c r="E20" s="39" t="s">
        <v>11</v>
      </c>
      <c r="F20" s="39">
        <f ca="1" t="shared" si="1"/>
        <v>29.4</v>
      </c>
      <c r="G20" s="39"/>
    </row>
    <row r="21" ht="29" customHeight="1" spans="1:7">
      <c r="A21" s="39">
        <v>19</v>
      </c>
      <c r="B21" s="39" t="s">
        <v>32</v>
      </c>
      <c r="C21" s="42" t="s">
        <v>120</v>
      </c>
      <c r="D21" s="39" t="s">
        <v>121</v>
      </c>
      <c r="E21" s="39" t="s">
        <v>11</v>
      </c>
      <c r="F21" s="39">
        <f ca="1" t="shared" si="1"/>
        <v>58.8</v>
      </c>
      <c r="G21" s="39"/>
    </row>
    <row r="22" ht="29" customHeight="1" spans="1:7">
      <c r="A22" s="39">
        <v>20</v>
      </c>
      <c r="B22" s="39"/>
      <c r="C22" s="42" t="s">
        <v>122</v>
      </c>
      <c r="D22" s="39" t="s">
        <v>123</v>
      </c>
      <c r="E22" s="39" t="s">
        <v>11</v>
      </c>
      <c r="F22" s="39">
        <f ca="1" t="shared" si="1"/>
        <v>29.4</v>
      </c>
      <c r="G22" s="39"/>
    </row>
    <row r="23" ht="29" customHeight="1" spans="1:7">
      <c r="A23" s="39">
        <v>21</v>
      </c>
      <c r="B23" s="39" t="s">
        <v>33</v>
      </c>
      <c r="C23" s="66" t="s">
        <v>34</v>
      </c>
      <c r="D23" s="39" t="s">
        <v>124</v>
      </c>
      <c r="E23" s="39" t="s">
        <v>11</v>
      </c>
      <c r="F23" s="39">
        <f ca="1" t="shared" ref="F19:F44" si="2">EVALUATE(D23)</f>
        <v>348.95</v>
      </c>
      <c r="G23" s="39"/>
    </row>
    <row r="24" ht="29" customHeight="1" spans="1:7">
      <c r="A24" s="39">
        <v>22</v>
      </c>
      <c r="B24" s="39"/>
      <c r="C24" s="59" t="s">
        <v>36</v>
      </c>
      <c r="D24" s="40" t="s">
        <v>125</v>
      </c>
      <c r="E24" s="39" t="s">
        <v>11</v>
      </c>
      <c r="F24" s="39">
        <f ca="1" t="shared" si="2"/>
        <v>62.13</v>
      </c>
      <c r="G24" s="75" t="s">
        <v>126</v>
      </c>
    </row>
    <row r="25" ht="29" customHeight="1" spans="1:7">
      <c r="A25" s="39">
        <v>23</v>
      </c>
      <c r="B25" s="39"/>
      <c r="C25" s="59" t="s">
        <v>39</v>
      </c>
      <c r="D25" s="40" t="s">
        <v>127</v>
      </c>
      <c r="E25" s="39" t="s">
        <v>11</v>
      </c>
      <c r="F25" s="39">
        <f ca="1" t="shared" si="2"/>
        <v>71.5</v>
      </c>
      <c r="G25" s="76"/>
    </row>
    <row r="26" ht="29" customHeight="1" spans="1:7">
      <c r="A26" s="39">
        <v>24</v>
      </c>
      <c r="B26" s="39"/>
      <c r="C26" s="59" t="s">
        <v>41</v>
      </c>
      <c r="D26" s="39">
        <v>13.28</v>
      </c>
      <c r="E26" s="39" t="s">
        <v>11</v>
      </c>
      <c r="F26" s="39">
        <f ca="1" t="shared" si="2"/>
        <v>13.28</v>
      </c>
      <c r="G26" s="39"/>
    </row>
    <row r="27" ht="29" customHeight="1" spans="1:7">
      <c r="A27" s="39">
        <v>25</v>
      </c>
      <c r="B27" s="39" t="s">
        <v>42</v>
      </c>
      <c r="C27" s="66" t="s">
        <v>34</v>
      </c>
      <c r="D27" s="39" t="s">
        <v>124</v>
      </c>
      <c r="E27" s="39" t="s">
        <v>11</v>
      </c>
      <c r="F27" s="39">
        <f ca="1" t="shared" si="2"/>
        <v>348.95</v>
      </c>
      <c r="G27" s="39"/>
    </row>
    <row r="28" ht="29" customHeight="1" spans="1:7">
      <c r="A28" s="39">
        <v>26</v>
      </c>
      <c r="B28" s="39"/>
      <c r="C28" s="59" t="s">
        <v>36</v>
      </c>
      <c r="D28" s="40" t="s">
        <v>125</v>
      </c>
      <c r="E28" s="39" t="s">
        <v>11</v>
      </c>
      <c r="F28" s="39">
        <f ca="1" t="shared" si="2"/>
        <v>62.13</v>
      </c>
      <c r="G28" s="75" t="s">
        <v>126</v>
      </c>
    </row>
    <row r="29" ht="29" customHeight="1" spans="1:7">
      <c r="A29" s="39">
        <v>27</v>
      </c>
      <c r="B29" s="39"/>
      <c r="C29" s="59" t="s">
        <v>39</v>
      </c>
      <c r="D29" s="40" t="s">
        <v>127</v>
      </c>
      <c r="E29" s="39" t="s">
        <v>11</v>
      </c>
      <c r="F29" s="39">
        <f ca="1" t="shared" si="2"/>
        <v>71.5</v>
      </c>
      <c r="G29" s="76"/>
    </row>
    <row r="30" ht="29" customHeight="1" spans="1:7">
      <c r="A30" s="39">
        <v>28</v>
      </c>
      <c r="B30" s="39"/>
      <c r="C30" s="59" t="s">
        <v>41</v>
      </c>
      <c r="D30" s="39">
        <v>13.28</v>
      </c>
      <c r="E30" s="39" t="s">
        <v>11</v>
      </c>
      <c r="F30" s="39">
        <f ca="1" t="shared" si="2"/>
        <v>13.28</v>
      </c>
      <c r="G30" s="39"/>
    </row>
    <row r="31" ht="29" customHeight="1" spans="1:7">
      <c r="A31" s="39">
        <v>29</v>
      </c>
      <c r="B31" s="39" t="s">
        <v>47</v>
      </c>
      <c r="C31" s="59" t="s">
        <v>48</v>
      </c>
      <c r="D31" s="39" t="s">
        <v>128</v>
      </c>
      <c r="E31" s="39" t="s">
        <v>11</v>
      </c>
      <c r="F31" s="39">
        <f ca="1" t="shared" si="2"/>
        <v>109.12</v>
      </c>
      <c r="G31" s="39"/>
    </row>
    <row r="32" ht="29" customHeight="1" spans="1:7">
      <c r="A32" s="39">
        <v>30</v>
      </c>
      <c r="B32" s="39"/>
      <c r="C32" s="59" t="s">
        <v>50</v>
      </c>
      <c r="D32" s="39" t="s">
        <v>129</v>
      </c>
      <c r="E32" s="39" t="s">
        <v>11</v>
      </c>
      <c r="F32" s="39">
        <f ca="1" t="shared" si="2"/>
        <v>93.76</v>
      </c>
      <c r="G32" s="39"/>
    </row>
    <row r="33" ht="29" customHeight="1" spans="1:7">
      <c r="A33" s="39">
        <v>31</v>
      </c>
      <c r="B33" s="39"/>
      <c r="C33" s="59" t="s">
        <v>52</v>
      </c>
      <c r="D33" s="39" t="s">
        <v>130</v>
      </c>
      <c r="E33" s="39" t="s">
        <v>11</v>
      </c>
      <c r="F33" s="39">
        <f ca="1" t="shared" si="2"/>
        <v>35.92</v>
      </c>
      <c r="G33" s="39"/>
    </row>
    <row r="34" ht="29" customHeight="1" spans="1:7">
      <c r="A34" s="39">
        <v>32</v>
      </c>
      <c r="B34" s="39" t="s">
        <v>54</v>
      </c>
      <c r="C34" s="77" t="s">
        <v>55</v>
      </c>
      <c r="D34" s="39" t="s">
        <v>131</v>
      </c>
      <c r="E34" s="39" t="s">
        <v>11</v>
      </c>
      <c r="F34" s="39">
        <f ca="1" t="shared" si="2"/>
        <v>128.2</v>
      </c>
      <c r="G34" s="39"/>
    </row>
    <row r="35" ht="29" customHeight="1" spans="1:7">
      <c r="A35" s="39">
        <v>33</v>
      </c>
      <c r="B35" s="39"/>
      <c r="C35" s="66" t="s">
        <v>57</v>
      </c>
      <c r="D35" s="40" t="s">
        <v>132</v>
      </c>
      <c r="E35" s="39" t="s">
        <v>11</v>
      </c>
      <c r="F35" s="39">
        <f ca="1" t="shared" si="2"/>
        <v>957.16</v>
      </c>
      <c r="G35" s="39"/>
    </row>
    <row r="36" ht="29" customHeight="1" spans="1:7">
      <c r="A36" s="39">
        <v>34</v>
      </c>
      <c r="B36" s="39"/>
      <c r="C36" s="59" t="s">
        <v>36</v>
      </c>
      <c r="D36" s="39" t="s">
        <v>133</v>
      </c>
      <c r="E36" s="39" t="s">
        <v>11</v>
      </c>
      <c r="F36" s="39">
        <f ca="1" t="shared" si="2"/>
        <v>74.86</v>
      </c>
      <c r="G36" s="78" t="s">
        <v>134</v>
      </c>
    </row>
    <row r="37" ht="29" customHeight="1" spans="1:7">
      <c r="A37" s="39">
        <v>35</v>
      </c>
      <c r="B37" s="39"/>
      <c r="C37" s="59" t="s">
        <v>39</v>
      </c>
      <c r="D37" s="40" t="s">
        <v>135</v>
      </c>
      <c r="E37" s="39" t="s">
        <v>11</v>
      </c>
      <c r="F37" s="39">
        <f ca="1" t="shared" si="2"/>
        <v>105.96</v>
      </c>
      <c r="G37" s="79"/>
    </row>
    <row r="38" ht="29" customHeight="1" spans="1:7">
      <c r="A38" s="39">
        <v>36</v>
      </c>
      <c r="B38" s="39"/>
      <c r="C38" s="59" t="s">
        <v>136</v>
      </c>
      <c r="D38" s="40" t="s">
        <v>137</v>
      </c>
      <c r="E38" s="39" t="s">
        <v>11</v>
      </c>
      <c r="F38" s="39">
        <f ca="1" t="shared" si="2"/>
        <v>26.76</v>
      </c>
      <c r="G38" s="39"/>
    </row>
    <row r="39" ht="29" customHeight="1" spans="1:7">
      <c r="A39" s="39">
        <v>37</v>
      </c>
      <c r="B39" s="39"/>
      <c r="C39" s="59" t="s">
        <v>41</v>
      </c>
      <c r="D39" s="39" t="s">
        <v>138</v>
      </c>
      <c r="E39" s="39" t="s">
        <v>11</v>
      </c>
      <c r="F39" s="39">
        <f ca="1" t="shared" si="2"/>
        <v>35.08</v>
      </c>
      <c r="G39" s="39"/>
    </row>
    <row r="40" ht="29" customHeight="1" spans="1:7">
      <c r="A40" s="39">
        <v>38</v>
      </c>
      <c r="B40" s="60" t="s">
        <v>62</v>
      </c>
      <c r="C40" s="66" t="s">
        <v>55</v>
      </c>
      <c r="D40" s="39" t="s">
        <v>139</v>
      </c>
      <c r="E40" s="39" t="s">
        <v>11</v>
      </c>
      <c r="F40" s="39">
        <f ca="1" t="shared" si="2"/>
        <v>327.6</v>
      </c>
      <c r="G40" s="39"/>
    </row>
    <row r="41" ht="29" customHeight="1" spans="1:7">
      <c r="A41" s="39">
        <v>39</v>
      </c>
      <c r="B41" s="56"/>
      <c r="C41" s="66" t="s">
        <v>64</v>
      </c>
      <c r="D41" s="39" t="s">
        <v>140</v>
      </c>
      <c r="E41" s="39" t="s">
        <v>11</v>
      </c>
      <c r="F41" s="39">
        <f ca="1" t="shared" si="2"/>
        <v>358.4</v>
      </c>
      <c r="G41" s="39"/>
    </row>
    <row r="42" ht="29" customHeight="1" spans="1:7">
      <c r="A42" s="39">
        <v>40</v>
      </c>
      <c r="B42" s="56"/>
      <c r="C42" s="59" t="s">
        <v>36</v>
      </c>
      <c r="D42" s="39" t="s">
        <v>141</v>
      </c>
      <c r="E42" s="39" t="s">
        <v>11</v>
      </c>
      <c r="F42" s="39">
        <f ca="1" t="shared" si="2"/>
        <v>71.7</v>
      </c>
      <c r="G42" s="78" t="s">
        <v>134</v>
      </c>
    </row>
    <row r="43" ht="29" customHeight="1" spans="1:7">
      <c r="A43" s="39">
        <v>41</v>
      </c>
      <c r="B43" s="56"/>
      <c r="C43" s="59" t="s">
        <v>39</v>
      </c>
      <c r="D43" s="39" t="s">
        <v>142</v>
      </c>
      <c r="E43" s="39" t="s">
        <v>11</v>
      </c>
      <c r="F43" s="39">
        <f ca="1" t="shared" si="2"/>
        <v>82.44</v>
      </c>
      <c r="G43" s="79"/>
    </row>
    <row r="44" ht="29" customHeight="1" spans="1:7">
      <c r="A44" s="39">
        <v>42</v>
      </c>
      <c r="B44" s="49"/>
      <c r="C44" s="59" t="s">
        <v>41</v>
      </c>
      <c r="D44" s="39" t="s">
        <v>143</v>
      </c>
      <c r="E44" s="39" t="s">
        <v>11</v>
      </c>
      <c r="F44" s="39">
        <f ca="1" t="shared" si="2"/>
        <v>49.08</v>
      </c>
      <c r="G44" s="39"/>
    </row>
    <row r="45" ht="29" customHeight="1" spans="1:7">
      <c r="A45" s="39">
        <v>43</v>
      </c>
      <c r="B45" s="67" t="s">
        <v>69</v>
      </c>
      <c r="C45" s="68"/>
      <c r="D45" s="69"/>
      <c r="E45" s="70" t="s">
        <v>11</v>
      </c>
      <c r="F45" s="80">
        <f ca="1">SUM(F3:F44)</f>
        <v>4330.06</v>
      </c>
      <c r="G45" s="39"/>
    </row>
    <row r="46" ht="29" customHeight="1" spans="1:7">
      <c r="A46" s="39">
        <v>44</v>
      </c>
      <c r="B46" s="39"/>
      <c r="C46" s="40"/>
      <c r="D46" s="39"/>
      <c r="E46" s="39"/>
      <c r="F46" s="39"/>
      <c r="G46" s="39"/>
    </row>
    <row r="47" ht="29" customHeight="1"/>
    <row r="48" ht="29" customHeight="1"/>
    <row r="49" ht="29" customHeight="1"/>
    <row r="50" ht="29" customHeight="1"/>
    <row r="51" ht="29" customHeight="1"/>
    <row r="52" ht="29" customHeight="1"/>
    <row r="53" ht="29" customHeight="1"/>
    <row r="54" ht="29" customHeight="1"/>
  </sheetData>
  <mergeCells count="15">
    <mergeCell ref="A1:G1"/>
    <mergeCell ref="B45:D45"/>
    <mergeCell ref="B3:B10"/>
    <mergeCell ref="B11:B18"/>
    <mergeCell ref="B19:B20"/>
    <mergeCell ref="B21:B22"/>
    <mergeCell ref="B23:B26"/>
    <mergeCell ref="B27:B30"/>
    <mergeCell ref="B31:B33"/>
    <mergeCell ref="B34:B39"/>
    <mergeCell ref="B40:B44"/>
    <mergeCell ref="G24:G25"/>
    <mergeCell ref="G28:G29"/>
    <mergeCell ref="G36:G37"/>
    <mergeCell ref="G42:G43"/>
  </mergeCells>
  <pageMargins left="0.751388888888889" right="0.751388888888889" top="0.55" bottom="0.511805555555556" header="0.511805555555556" footer="0"/>
  <pageSetup paperSize="9" orientation="landscape" horizontalDpi="600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2"/>
  <sheetViews>
    <sheetView topLeftCell="A10" workbookViewId="0">
      <selection activeCell="M9" sqref="M9"/>
    </sheetView>
  </sheetViews>
  <sheetFormatPr defaultColWidth="9" defaultRowHeight="30" customHeight="1" outlineLevelCol="6"/>
  <cols>
    <col min="1" max="1" width="5.3716814159292" style="19" customWidth="1"/>
    <col min="2" max="2" width="17.6283185840708" style="19" customWidth="1"/>
    <col min="3" max="3" width="6.24778761061947" style="19" customWidth="1"/>
    <col min="4" max="4" width="11.5044247787611" style="19" customWidth="1"/>
    <col min="5" max="5" width="12.5044247787611" style="19" customWidth="1"/>
    <col min="6" max="6" width="16.8761061946903" style="19" customWidth="1"/>
    <col min="7" max="7" width="15.4247787610619" style="19" customWidth="1"/>
    <col min="8" max="16384" width="9" style="18"/>
  </cols>
  <sheetData>
    <row r="1" s="18" customFormat="1" ht="32" customHeight="1" spans="1:7">
      <c r="A1" s="20" t="s">
        <v>144</v>
      </c>
      <c r="B1" s="20"/>
      <c r="C1" s="20"/>
      <c r="D1" s="20"/>
      <c r="E1" s="20"/>
      <c r="F1" s="20"/>
      <c r="G1" s="20"/>
    </row>
    <row r="2" s="18" customFormat="1" ht="23.5" customHeight="1" spans="1:7">
      <c r="A2" s="21" t="s">
        <v>1</v>
      </c>
      <c r="B2" s="21" t="s">
        <v>3</v>
      </c>
      <c r="C2" s="21" t="s">
        <v>5</v>
      </c>
      <c r="D2" s="21" t="s">
        <v>71</v>
      </c>
      <c r="E2" s="21" t="s">
        <v>72</v>
      </c>
      <c r="F2" s="21" t="s">
        <v>73</v>
      </c>
      <c r="G2" s="21" t="s">
        <v>7</v>
      </c>
    </row>
    <row r="3" s="18" customFormat="1" ht="23.5" customHeight="1" spans="1:7">
      <c r="A3" s="22">
        <v>1</v>
      </c>
      <c r="B3" s="23" t="s">
        <v>74</v>
      </c>
      <c r="C3" s="22" t="s">
        <v>11</v>
      </c>
      <c r="D3" s="22">
        <f ca="1">SUM('3#楼线条工程量计算式'!F3)</f>
        <v>17.8</v>
      </c>
      <c r="E3" s="25">
        <v>335.51</v>
      </c>
      <c r="F3" s="25">
        <f ca="1">D3*E3</f>
        <v>5972.078</v>
      </c>
      <c r="G3" s="22"/>
    </row>
    <row r="4" s="18" customFormat="1" ht="23.5" customHeight="1" spans="1:7">
      <c r="A4" s="22">
        <v>2</v>
      </c>
      <c r="B4" s="23" t="s">
        <v>76</v>
      </c>
      <c r="C4" s="22" t="s">
        <v>11</v>
      </c>
      <c r="D4" s="22">
        <f ca="1">SUM('3#楼线条工程量计算式'!F4)</f>
        <v>94.4</v>
      </c>
      <c r="E4" s="25">
        <v>60.26</v>
      </c>
      <c r="F4" s="25">
        <f ca="1" t="shared" ref="F4:F20" si="0">D4*E4</f>
        <v>5688.544</v>
      </c>
      <c r="G4" s="22"/>
    </row>
    <row r="5" s="18" customFormat="1" ht="23.5" customHeight="1" spans="1:7">
      <c r="A5" s="22">
        <v>3</v>
      </c>
      <c r="B5" s="23" t="s">
        <v>77</v>
      </c>
      <c r="C5" s="22" t="s">
        <v>11</v>
      </c>
      <c r="D5" s="22">
        <f ca="1">SUM('3#楼线条工程量计算式'!F5)</f>
        <v>94.4</v>
      </c>
      <c r="E5" s="25">
        <v>100.85</v>
      </c>
      <c r="F5" s="25">
        <f ca="1" t="shared" si="0"/>
        <v>9520.24</v>
      </c>
      <c r="G5" s="22"/>
    </row>
    <row r="6" s="18" customFormat="1" ht="23.5" customHeight="1" spans="1:7">
      <c r="A6" s="22">
        <v>4</v>
      </c>
      <c r="B6" s="23" t="s">
        <v>78</v>
      </c>
      <c r="C6" s="22" t="s">
        <v>11</v>
      </c>
      <c r="D6" s="22">
        <f ca="1">SUM('3#楼线条工程量计算式'!F6)</f>
        <v>35.6</v>
      </c>
      <c r="E6" s="25">
        <v>141.44</v>
      </c>
      <c r="F6" s="25">
        <f ca="1" t="shared" si="0"/>
        <v>5035.264</v>
      </c>
      <c r="G6" s="22"/>
    </row>
    <row r="7" s="18" customFormat="1" ht="23.5" customHeight="1" spans="1:7">
      <c r="A7" s="22">
        <v>5</v>
      </c>
      <c r="B7" s="23" t="s">
        <v>145</v>
      </c>
      <c r="C7" s="22" t="s">
        <v>11</v>
      </c>
      <c r="D7" s="22">
        <f ca="1">SUM('3#楼线条工程量计算式'!F7)</f>
        <v>117.6</v>
      </c>
      <c r="E7" s="25">
        <v>261.1</v>
      </c>
      <c r="F7" s="25">
        <f ca="1" t="shared" si="0"/>
        <v>30705.36</v>
      </c>
      <c r="G7" s="22"/>
    </row>
    <row r="8" s="18" customFormat="1" ht="23.5" customHeight="1" spans="1:7">
      <c r="A8" s="22">
        <v>6</v>
      </c>
      <c r="B8" s="23" t="s">
        <v>146</v>
      </c>
      <c r="C8" s="22" t="s">
        <v>11</v>
      </c>
      <c r="D8" s="22">
        <f ca="1">SUM('3#楼线条工程量计算式'!F8)</f>
        <v>58.8</v>
      </c>
      <c r="E8" s="25">
        <v>168.5</v>
      </c>
      <c r="F8" s="25">
        <f ca="1" t="shared" si="0"/>
        <v>9907.8</v>
      </c>
      <c r="G8" s="22"/>
    </row>
    <row r="9" s="18" customFormat="1" ht="23.5" customHeight="1" spans="1:7">
      <c r="A9" s="22">
        <v>7</v>
      </c>
      <c r="B9" s="23" t="s">
        <v>147</v>
      </c>
      <c r="C9" s="22" t="s">
        <v>11</v>
      </c>
      <c r="D9" s="22">
        <f ca="1">SUM('3#楼线条工程量计算式'!F9)</f>
        <v>29.4</v>
      </c>
      <c r="E9" s="25">
        <v>202.11</v>
      </c>
      <c r="F9" s="25">
        <f ca="1" t="shared" si="0"/>
        <v>5942.034</v>
      </c>
      <c r="G9" s="22"/>
    </row>
    <row r="10" s="18" customFormat="1" ht="23.5" customHeight="1" spans="1:7">
      <c r="A10" s="22">
        <v>8</v>
      </c>
      <c r="B10" s="23" t="s">
        <v>148</v>
      </c>
      <c r="C10" s="22" t="s">
        <v>11</v>
      </c>
      <c r="D10" s="22">
        <f ca="1">SUM('3#楼线条工程量计算式'!F19,'3#楼线条工程量计算式'!F21)</f>
        <v>117.6</v>
      </c>
      <c r="E10" s="25">
        <v>299.98</v>
      </c>
      <c r="F10" s="25">
        <f ca="1" t="shared" si="0"/>
        <v>35277.648</v>
      </c>
      <c r="G10" s="22"/>
    </row>
    <row r="11" s="18" customFormat="1" ht="23.5" customHeight="1" spans="1:7">
      <c r="A11" s="22">
        <v>9</v>
      </c>
      <c r="B11" s="23" t="s">
        <v>149</v>
      </c>
      <c r="C11" s="22" t="s">
        <v>11</v>
      </c>
      <c r="D11" s="22">
        <f ca="1">SUM('3#楼线条工程量计算式'!F20,'3#楼线条工程量计算式'!F22)</f>
        <v>58.8</v>
      </c>
      <c r="E11" s="25">
        <v>401.39</v>
      </c>
      <c r="F11" s="25">
        <f ca="1" t="shared" si="0"/>
        <v>23601.732</v>
      </c>
      <c r="G11" s="22"/>
    </row>
    <row r="12" s="18" customFormat="1" ht="23.5" customHeight="1" spans="1:7">
      <c r="A12" s="22">
        <v>10</v>
      </c>
      <c r="B12" s="23" t="s">
        <v>150</v>
      </c>
      <c r="C12" s="22" t="s">
        <v>11</v>
      </c>
      <c r="D12" s="22">
        <f ca="1">SUM('3#楼线条工程量计算式'!F11)</f>
        <v>35.6</v>
      </c>
      <c r="E12" s="25">
        <v>301.69</v>
      </c>
      <c r="F12" s="25">
        <f ca="1" t="shared" si="0"/>
        <v>10740.164</v>
      </c>
      <c r="G12" s="22"/>
    </row>
    <row r="13" s="18" customFormat="1" ht="23.5" customHeight="1" spans="1:7">
      <c r="A13" s="22">
        <v>11</v>
      </c>
      <c r="B13" s="23" t="s">
        <v>151</v>
      </c>
      <c r="C13" s="22" t="s">
        <v>11</v>
      </c>
      <c r="D13" s="22">
        <f ca="1">SUM('3#楼线条工程量计算式'!F12)</f>
        <v>35.6</v>
      </c>
      <c r="E13" s="25">
        <v>333.12</v>
      </c>
      <c r="F13" s="25">
        <f ca="1" t="shared" si="0"/>
        <v>11859.072</v>
      </c>
      <c r="G13" s="22"/>
    </row>
    <row r="14" s="18" customFormat="1" ht="23.5" customHeight="1" spans="1:7">
      <c r="A14" s="22">
        <v>12</v>
      </c>
      <c r="B14" s="23" t="s">
        <v>152</v>
      </c>
      <c r="C14" s="22" t="s">
        <v>11</v>
      </c>
      <c r="D14" s="27">
        <f ca="1">SUM('3#楼线条工程量计算式'!F13)</f>
        <v>17.8</v>
      </c>
      <c r="E14" s="25">
        <v>421.06</v>
      </c>
      <c r="F14" s="25">
        <f ca="1" t="shared" si="0"/>
        <v>7494.868</v>
      </c>
      <c r="G14" s="22"/>
    </row>
    <row r="15" s="18" customFormat="1" ht="23.5" customHeight="1" spans="1:7">
      <c r="A15" s="22">
        <v>13</v>
      </c>
      <c r="B15" s="23" t="s">
        <v>153</v>
      </c>
      <c r="C15" s="22" t="s">
        <v>11</v>
      </c>
      <c r="D15" s="22">
        <f ca="1">SUM('3#楼线条工程量计算式'!F14)</f>
        <v>17.8</v>
      </c>
      <c r="E15" s="25">
        <v>85.67</v>
      </c>
      <c r="F15" s="25">
        <f ca="1" t="shared" si="0"/>
        <v>1524.926</v>
      </c>
      <c r="G15" s="22"/>
    </row>
    <row r="16" s="18" customFormat="1" ht="23.5" customHeight="1" spans="1:7">
      <c r="A16" s="22">
        <v>14</v>
      </c>
      <c r="B16" s="23" t="s">
        <v>154</v>
      </c>
      <c r="C16" s="22" t="s">
        <v>11</v>
      </c>
      <c r="D16" s="22">
        <f ca="1">SUM('3#楼线条工程量计算式'!F15)</f>
        <v>17.8</v>
      </c>
      <c r="E16" s="25">
        <v>72.14</v>
      </c>
      <c r="F16" s="25">
        <f ca="1" t="shared" si="0"/>
        <v>1284.092</v>
      </c>
      <c r="G16" s="22"/>
    </row>
    <row r="17" s="18" customFormat="1" ht="23.5" customHeight="1" spans="1:7">
      <c r="A17" s="22">
        <v>15</v>
      </c>
      <c r="B17" s="23" t="s">
        <v>155</v>
      </c>
      <c r="C17" s="22" t="s">
        <v>11</v>
      </c>
      <c r="D17" s="22">
        <f ca="1">SUM('3#楼线条工程量计算式'!F16)</f>
        <v>17.8</v>
      </c>
      <c r="E17" s="25">
        <v>285.77</v>
      </c>
      <c r="F17" s="25">
        <f ca="1" t="shared" si="0"/>
        <v>5086.706</v>
      </c>
      <c r="G17" s="22"/>
    </row>
    <row r="18" s="18" customFormat="1" ht="23.5" customHeight="1" spans="1:7">
      <c r="A18" s="22">
        <v>16</v>
      </c>
      <c r="B18" s="23" t="s">
        <v>156</v>
      </c>
      <c r="C18" s="22"/>
      <c r="D18" s="22"/>
      <c r="E18" s="25">
        <v>92.43</v>
      </c>
      <c r="F18" s="25"/>
      <c r="G18" s="22"/>
    </row>
    <row r="19" s="18" customFormat="1" ht="23.5" customHeight="1" spans="1:7">
      <c r="A19" s="22">
        <v>17</v>
      </c>
      <c r="B19" s="23" t="s">
        <v>157</v>
      </c>
      <c r="C19" s="22" t="s">
        <v>11</v>
      </c>
      <c r="D19" s="22">
        <f ca="1">SUM('3#楼线条工程量计算式'!F17)</f>
        <v>70</v>
      </c>
      <c r="E19" s="25">
        <v>267.87</v>
      </c>
      <c r="F19" s="25">
        <f ca="1">D19*E19</f>
        <v>18750.9</v>
      </c>
      <c r="G19" s="22"/>
    </row>
    <row r="20" s="18" customFormat="1" ht="23.5" customHeight="1" spans="1:7">
      <c r="A20" s="22">
        <v>18</v>
      </c>
      <c r="B20" s="23" t="s">
        <v>158</v>
      </c>
      <c r="C20" s="22" t="s">
        <v>11</v>
      </c>
      <c r="D20" s="22">
        <f ca="1">SUM('3#楼线条工程量计算式'!F18)</f>
        <v>36.6</v>
      </c>
      <c r="E20" s="25">
        <v>141.44</v>
      </c>
      <c r="F20" s="25">
        <f ca="1">D20*E20</f>
        <v>5176.704</v>
      </c>
      <c r="G20" s="22"/>
    </row>
    <row r="21" ht="23.5" customHeight="1" spans="1:7">
      <c r="A21" s="22">
        <v>19</v>
      </c>
      <c r="B21" s="23" t="s">
        <v>159</v>
      </c>
      <c r="C21" s="22" t="s">
        <v>11</v>
      </c>
      <c r="D21" s="22">
        <f ca="1">SUM('3#楼线条工程量计算式'!F10)</f>
        <v>8.9</v>
      </c>
      <c r="E21" s="25">
        <v>276.73</v>
      </c>
      <c r="F21" s="25">
        <f ca="1">D21*E21</f>
        <v>2462.897</v>
      </c>
      <c r="G21" s="22"/>
    </row>
    <row r="22" ht="23.5" customHeight="1" spans="1:7">
      <c r="A22" s="22">
        <v>20</v>
      </c>
      <c r="B22" s="21" t="s">
        <v>160</v>
      </c>
      <c r="C22" s="22" t="s">
        <v>11</v>
      </c>
      <c r="D22" s="22">
        <f ca="1">SUM('3#楼线条工程量计算式'!F23,'3#楼线条工程量计算式'!F27,'3#楼线条工程量计算式'!F34,'3#楼线条工程量计算式'!F35,'3#楼线条工程量计算式'!F40,'3#楼线条工程量计算式'!F41)</f>
        <v>2469.26</v>
      </c>
      <c r="E22" s="25">
        <v>37.04</v>
      </c>
      <c r="F22" s="25">
        <f ca="1" t="shared" ref="F22:F29" si="1">D22*E22</f>
        <v>91461.3904</v>
      </c>
      <c r="G22" s="22"/>
    </row>
    <row r="23" ht="23.5" customHeight="1" spans="1:7">
      <c r="A23" s="22">
        <v>21</v>
      </c>
      <c r="B23" s="21" t="s">
        <v>161</v>
      </c>
      <c r="C23" s="22" t="s">
        <v>11</v>
      </c>
      <c r="D23" s="22">
        <f ca="1">SUM('3#楼线条工程量计算式'!F24,'3#楼线条工程量计算式'!F28,'3#楼线条工程量计算式'!F36,'3#楼线条工程量计算式'!F42)</f>
        <v>270.82</v>
      </c>
      <c r="E23" s="25">
        <v>16.67</v>
      </c>
      <c r="F23" s="25">
        <f ca="1" t="shared" si="1"/>
        <v>4514.5694</v>
      </c>
      <c r="G23" s="22"/>
    </row>
    <row r="24" ht="23.5" customHeight="1" spans="1:7">
      <c r="A24" s="22">
        <v>22</v>
      </c>
      <c r="B24" s="21" t="s">
        <v>162</v>
      </c>
      <c r="C24" s="22" t="s">
        <v>11</v>
      </c>
      <c r="D24" s="22">
        <f ca="1">SUM('3#楼线条工程量计算式'!F25,'3#楼线条工程量计算式'!F29,'3#楼线条工程量计算式'!F37,'3#楼线条工程量计算式'!F43)</f>
        <v>331.4</v>
      </c>
      <c r="E24" s="25">
        <v>25.78</v>
      </c>
      <c r="F24" s="25">
        <f ca="1" t="shared" si="1"/>
        <v>8543.492</v>
      </c>
      <c r="G24" s="22"/>
    </row>
    <row r="25" ht="23.5" customHeight="1" spans="1:7">
      <c r="A25" s="22">
        <v>23</v>
      </c>
      <c r="B25" s="21" t="s">
        <v>163</v>
      </c>
      <c r="C25" s="22" t="s">
        <v>11</v>
      </c>
      <c r="D25" s="22">
        <f ca="1">SUM('3#楼线条工程量计算式'!F38)</f>
        <v>26.76</v>
      </c>
      <c r="E25" s="25">
        <v>39.44</v>
      </c>
      <c r="F25" s="25">
        <f ca="1" t="shared" si="1"/>
        <v>1055.4144</v>
      </c>
      <c r="G25" s="22"/>
    </row>
    <row r="26" ht="23.5" customHeight="1" spans="1:7">
      <c r="A26" s="22">
        <v>24</v>
      </c>
      <c r="B26" s="21" t="s">
        <v>164</v>
      </c>
      <c r="C26" s="22" t="s">
        <v>11</v>
      </c>
      <c r="D26" s="22">
        <f ca="1">SUM('3#楼线条工程量计算式'!F26,'3#楼线条工程量计算式'!F30,'3#楼线条工程量计算式'!F39,'3#楼线条工程量计算式'!F44)</f>
        <v>110.72</v>
      </c>
      <c r="E26" s="25">
        <v>44</v>
      </c>
      <c r="F26" s="25">
        <f ca="1" t="shared" si="1"/>
        <v>4871.68</v>
      </c>
      <c r="G26" s="22"/>
    </row>
    <row r="27" ht="23.5" customHeight="1" spans="1:7">
      <c r="A27" s="22">
        <v>25</v>
      </c>
      <c r="B27" s="21" t="s">
        <v>165</v>
      </c>
      <c r="C27" s="22" t="s">
        <v>11</v>
      </c>
      <c r="D27" s="22">
        <f ca="1">SUM('3#楼线条工程量计算式'!F31)</f>
        <v>109.12</v>
      </c>
      <c r="E27" s="25">
        <v>244.63</v>
      </c>
      <c r="F27" s="25">
        <f ca="1" t="shared" si="1"/>
        <v>26694.0256</v>
      </c>
      <c r="G27" s="22"/>
    </row>
    <row r="28" ht="23.5" customHeight="1" spans="1:7">
      <c r="A28" s="22">
        <v>26</v>
      </c>
      <c r="B28" s="21" t="s">
        <v>166</v>
      </c>
      <c r="C28" s="22" t="s">
        <v>11</v>
      </c>
      <c r="D28" s="22">
        <f ca="1">SUM('3#楼线条工程量计算式'!F32)</f>
        <v>93.76</v>
      </c>
      <c r="E28" s="25">
        <v>187.73</v>
      </c>
      <c r="F28" s="25">
        <f ca="1" t="shared" si="1"/>
        <v>17601.5648</v>
      </c>
      <c r="G28" s="22"/>
    </row>
    <row r="29" ht="23.5" customHeight="1" spans="1:7">
      <c r="A29" s="22">
        <v>27</v>
      </c>
      <c r="B29" s="72" t="s">
        <v>167</v>
      </c>
      <c r="C29" s="73" t="s">
        <v>11</v>
      </c>
      <c r="D29" s="73">
        <f ca="1">SUM('3#楼线条工程量计算式'!F33)</f>
        <v>35.92</v>
      </c>
      <c r="E29" s="74">
        <v>4017.42</v>
      </c>
      <c r="F29" s="74">
        <f ca="1" t="shared" si="1"/>
        <v>144305.7264</v>
      </c>
      <c r="G29" s="73"/>
    </row>
    <row r="30" ht="23.5" customHeight="1" spans="1:7">
      <c r="A30" s="22">
        <v>28</v>
      </c>
      <c r="B30" s="31" t="s">
        <v>98</v>
      </c>
      <c r="C30" s="32"/>
      <c r="D30" s="32"/>
      <c r="E30" s="31" t="s">
        <v>99</v>
      </c>
      <c r="F30" s="33">
        <f ca="1">SUM(F3:F29)</f>
        <v>495078.892</v>
      </c>
      <c r="G30" s="34"/>
    </row>
    <row r="31" ht="23.5" customHeight="1"/>
    <row r="32" ht="23.5" customHeight="1"/>
  </sheetData>
  <sortState ref="B3:B23">
    <sortCondition ref="B3" descending="1"/>
  </sortState>
  <mergeCells count="2">
    <mergeCell ref="A1:G1"/>
    <mergeCell ref="B30:D30"/>
  </mergeCells>
  <pageMargins left="0.751388888888889" right="0.751388888888889" top="0.747916666666667" bottom="1" header="0.275" footer="0.511805555555556"/>
  <pageSetup paperSize="9" orientation="portrait" horizontalDpi="600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3"/>
  <sheetViews>
    <sheetView topLeftCell="A7" workbookViewId="0">
      <selection activeCell="D48" sqref="D48"/>
    </sheetView>
  </sheetViews>
  <sheetFormatPr defaultColWidth="9" defaultRowHeight="30" customHeight="1" outlineLevelCol="6"/>
  <cols>
    <col min="1" max="1" width="5.87610619469027" style="35" customWidth="1"/>
    <col min="2" max="2" width="16.070796460177" style="35" customWidth="1"/>
    <col min="3" max="3" width="14" style="36" customWidth="1"/>
    <col min="4" max="4" width="48.212389380531" style="35" customWidth="1"/>
    <col min="5" max="5" width="4.75221238938053" style="35" customWidth="1"/>
    <col min="6" max="6" width="12.8761061946903" style="35" customWidth="1"/>
    <col min="7" max="7" width="30.2654867256637" style="35" customWidth="1"/>
  </cols>
  <sheetData>
    <row r="1" ht="39" customHeight="1" spans="1:7">
      <c r="A1" s="37" t="s">
        <v>168</v>
      </c>
      <c r="B1" s="37"/>
      <c r="C1" s="38"/>
      <c r="D1" s="37"/>
      <c r="E1" s="37"/>
      <c r="F1" s="37"/>
      <c r="G1" s="37"/>
    </row>
    <row r="2" customHeight="1" spans="1:7">
      <c r="A2" s="39" t="s">
        <v>1</v>
      </c>
      <c r="B2" s="39" t="s">
        <v>2</v>
      </c>
      <c r="C2" s="40" t="s">
        <v>3</v>
      </c>
      <c r="D2" s="39" t="s">
        <v>4</v>
      </c>
      <c r="E2" s="39" t="s">
        <v>5</v>
      </c>
      <c r="F2" s="39" t="s">
        <v>6</v>
      </c>
      <c r="G2" s="39" t="s">
        <v>7</v>
      </c>
    </row>
    <row r="3" customHeight="1" spans="1:7">
      <c r="A3" s="39">
        <v>1</v>
      </c>
      <c r="B3" s="41" t="s">
        <v>8</v>
      </c>
      <c r="C3" s="42" t="s">
        <v>9</v>
      </c>
      <c r="D3" s="39" t="s">
        <v>10</v>
      </c>
      <c r="E3" s="39" t="s">
        <v>11</v>
      </c>
      <c r="F3" s="39">
        <f ca="1" t="shared" ref="F3:F39" si="0">EVALUATE(D3)</f>
        <v>17.8</v>
      </c>
      <c r="G3" s="39"/>
    </row>
    <row r="4" customHeight="1" spans="1:7">
      <c r="A4" s="39">
        <v>2</v>
      </c>
      <c r="B4" s="41"/>
      <c r="C4" s="42" t="s">
        <v>12</v>
      </c>
      <c r="D4" s="39" t="s">
        <v>13</v>
      </c>
      <c r="E4" s="39" t="s">
        <v>11</v>
      </c>
      <c r="F4" s="39">
        <f ca="1" t="shared" si="0"/>
        <v>47.2</v>
      </c>
      <c r="G4" s="39"/>
    </row>
    <row r="5" customHeight="1" spans="1:7">
      <c r="A5" s="39">
        <v>3</v>
      </c>
      <c r="B5" s="41"/>
      <c r="C5" s="42" t="s">
        <v>14</v>
      </c>
      <c r="D5" s="39" t="s">
        <v>13</v>
      </c>
      <c r="E5" s="39" t="s">
        <v>11</v>
      </c>
      <c r="F5" s="39">
        <f ca="1" t="shared" si="0"/>
        <v>47.2</v>
      </c>
      <c r="G5" s="39"/>
    </row>
    <row r="6" customHeight="1" spans="1:7">
      <c r="A6" s="39">
        <v>4</v>
      </c>
      <c r="B6" s="41"/>
      <c r="C6" s="42" t="s">
        <v>15</v>
      </c>
      <c r="D6" s="39" t="s">
        <v>10</v>
      </c>
      <c r="E6" s="39" t="s">
        <v>11</v>
      </c>
      <c r="F6" s="39">
        <f ca="1" t="shared" si="0"/>
        <v>17.8</v>
      </c>
      <c r="G6" s="39"/>
    </row>
    <row r="7" customHeight="1" spans="1:7">
      <c r="A7" s="39">
        <v>5</v>
      </c>
      <c r="B7" s="41"/>
      <c r="C7" s="42" t="s">
        <v>16</v>
      </c>
      <c r="D7" s="39" t="s">
        <v>17</v>
      </c>
      <c r="E7" s="39" t="s">
        <v>11</v>
      </c>
      <c r="F7" s="39">
        <f ca="1" t="shared" si="0"/>
        <v>29.4</v>
      </c>
      <c r="G7" s="39"/>
    </row>
    <row r="8" customHeight="1" spans="1:7">
      <c r="A8" s="39">
        <v>6</v>
      </c>
      <c r="B8" s="41"/>
      <c r="C8" s="42" t="s">
        <v>18</v>
      </c>
      <c r="D8" s="39" t="s">
        <v>17</v>
      </c>
      <c r="E8" s="39" t="s">
        <v>11</v>
      </c>
      <c r="F8" s="39">
        <f ca="1" t="shared" si="0"/>
        <v>29.4</v>
      </c>
      <c r="G8" s="39"/>
    </row>
    <row r="9" customHeight="1" spans="1:7">
      <c r="A9" s="43">
        <v>7</v>
      </c>
      <c r="B9" s="44"/>
      <c r="C9" s="45" t="s">
        <v>19</v>
      </c>
      <c r="D9" s="43" t="s">
        <v>31</v>
      </c>
      <c r="E9" s="43" t="s">
        <v>11</v>
      </c>
      <c r="F9" s="43">
        <f ca="1" t="shared" si="0"/>
        <v>14.7</v>
      </c>
      <c r="G9" s="43"/>
    </row>
    <row r="10" customHeight="1" spans="1:7">
      <c r="A10" s="46">
        <v>8</v>
      </c>
      <c r="B10" s="47" t="s">
        <v>21</v>
      </c>
      <c r="C10" s="48" t="s">
        <v>22</v>
      </c>
      <c r="D10" s="49" t="s">
        <v>10</v>
      </c>
      <c r="E10" s="49" t="s">
        <v>11</v>
      </c>
      <c r="F10" s="49">
        <f ca="1" t="shared" si="0"/>
        <v>17.8</v>
      </c>
      <c r="G10" s="49"/>
    </row>
    <row r="11" customHeight="1" spans="1:7">
      <c r="A11" s="50">
        <v>9</v>
      </c>
      <c r="B11" s="51"/>
      <c r="C11" s="48" t="s">
        <v>23</v>
      </c>
      <c r="D11" s="39" t="s">
        <v>10</v>
      </c>
      <c r="E11" s="49" t="s">
        <v>11</v>
      </c>
      <c r="F11" s="49">
        <f ca="1" t="shared" si="0"/>
        <v>17.8</v>
      </c>
      <c r="G11" s="39"/>
    </row>
    <row r="12" customHeight="1" spans="1:7">
      <c r="A12" s="50">
        <v>10</v>
      </c>
      <c r="B12" s="51"/>
      <c r="C12" s="48" t="s">
        <v>24</v>
      </c>
      <c r="D12" s="39" t="s">
        <v>10</v>
      </c>
      <c r="E12" s="49" t="s">
        <v>11</v>
      </c>
      <c r="F12" s="49">
        <f ca="1" t="shared" si="0"/>
        <v>17.8</v>
      </c>
      <c r="G12" s="39"/>
    </row>
    <row r="13" customHeight="1" spans="1:7">
      <c r="A13" s="50">
        <v>11</v>
      </c>
      <c r="B13" s="52"/>
      <c r="C13" s="53" t="s">
        <v>25</v>
      </c>
      <c r="D13" s="39" t="s">
        <v>26</v>
      </c>
      <c r="E13" s="49" t="s">
        <v>11</v>
      </c>
      <c r="F13" s="49">
        <f ca="1" t="shared" si="0"/>
        <v>36.6</v>
      </c>
      <c r="G13" s="39"/>
    </row>
    <row r="14" customHeight="1" spans="1:7">
      <c r="A14" s="54">
        <v>12</v>
      </c>
      <c r="B14" s="55"/>
      <c r="C14" s="53" t="s">
        <v>27</v>
      </c>
      <c r="D14" s="43" t="s">
        <v>10</v>
      </c>
      <c r="E14" s="43" t="s">
        <v>11</v>
      </c>
      <c r="F14" s="43">
        <f ca="1" t="shared" si="0"/>
        <v>17.8</v>
      </c>
      <c r="G14" s="43"/>
    </row>
    <row r="15" customHeight="1" spans="1:7">
      <c r="A15" s="46">
        <v>13</v>
      </c>
      <c r="B15" s="56" t="s">
        <v>28</v>
      </c>
      <c r="C15" s="53" t="s">
        <v>29</v>
      </c>
      <c r="D15" s="49" t="s">
        <v>17</v>
      </c>
      <c r="E15" s="49" t="s">
        <v>11</v>
      </c>
      <c r="F15" s="49">
        <f ca="1" t="shared" si="0"/>
        <v>29.4</v>
      </c>
      <c r="G15" s="49"/>
    </row>
    <row r="16" customHeight="1" spans="1:7">
      <c r="A16" s="50">
        <v>14</v>
      </c>
      <c r="B16" s="56"/>
      <c r="C16" s="53" t="s">
        <v>30</v>
      </c>
      <c r="D16" s="43" t="s">
        <v>31</v>
      </c>
      <c r="E16" s="43" t="s">
        <v>11</v>
      </c>
      <c r="F16" s="43">
        <f ca="1" t="shared" si="0"/>
        <v>14.7</v>
      </c>
      <c r="G16" s="43"/>
    </row>
    <row r="17" customHeight="1" spans="1:7">
      <c r="A17" s="50">
        <v>15</v>
      </c>
      <c r="B17" s="39" t="s">
        <v>32</v>
      </c>
      <c r="C17" s="57" t="s">
        <v>29</v>
      </c>
      <c r="D17" s="49" t="s">
        <v>17</v>
      </c>
      <c r="E17" s="49" t="s">
        <v>11</v>
      </c>
      <c r="F17" s="49">
        <f ca="1" t="shared" si="0"/>
        <v>29.4</v>
      </c>
      <c r="G17" s="49"/>
    </row>
    <row r="18" customHeight="1" spans="1:7">
      <c r="A18" s="54">
        <v>16</v>
      </c>
      <c r="B18" s="43" t="s">
        <v>32</v>
      </c>
      <c r="C18" s="53" t="s">
        <v>30</v>
      </c>
      <c r="D18" s="43" t="s">
        <v>31</v>
      </c>
      <c r="E18" s="43" t="s">
        <v>11</v>
      </c>
      <c r="F18" s="43">
        <f ca="1" t="shared" si="0"/>
        <v>14.7</v>
      </c>
      <c r="G18" s="43"/>
    </row>
    <row r="19" customHeight="1" spans="1:7">
      <c r="A19" s="46">
        <v>17</v>
      </c>
      <c r="B19" s="56" t="s">
        <v>33</v>
      </c>
      <c r="C19" s="58" t="s">
        <v>34</v>
      </c>
      <c r="D19" s="49" t="s">
        <v>35</v>
      </c>
      <c r="E19" s="56" t="s">
        <v>11</v>
      </c>
      <c r="F19" s="49">
        <f ca="1" t="shared" si="0"/>
        <v>53.35</v>
      </c>
      <c r="G19" s="49"/>
    </row>
    <row r="20" ht="42" customHeight="1" spans="1:7">
      <c r="A20" s="50">
        <v>18</v>
      </c>
      <c r="B20" s="56"/>
      <c r="C20" s="59" t="s">
        <v>36</v>
      </c>
      <c r="D20" s="39" t="s">
        <v>37</v>
      </c>
      <c r="E20" s="60" t="s">
        <v>11</v>
      </c>
      <c r="F20" s="39">
        <f ca="1" t="shared" si="0"/>
        <v>33.34</v>
      </c>
      <c r="G20" s="61" t="s">
        <v>38</v>
      </c>
    </row>
    <row r="21" customHeight="1" spans="1:7">
      <c r="A21" s="50">
        <v>19</v>
      </c>
      <c r="B21" s="56"/>
      <c r="C21" s="59" t="s">
        <v>39</v>
      </c>
      <c r="D21" s="39" t="s">
        <v>40</v>
      </c>
      <c r="E21" s="60" t="s">
        <v>11</v>
      </c>
      <c r="F21" s="60">
        <f ca="1" t="shared" si="0"/>
        <v>40.36</v>
      </c>
      <c r="G21" s="61" t="s">
        <v>38</v>
      </c>
    </row>
    <row r="22" customHeight="1" spans="1:7">
      <c r="A22" s="54">
        <v>20</v>
      </c>
      <c r="B22" s="62"/>
      <c r="C22" s="63" t="s">
        <v>41</v>
      </c>
      <c r="D22" s="43">
        <v>13.48</v>
      </c>
      <c r="E22" s="43" t="s">
        <v>11</v>
      </c>
      <c r="F22" s="43">
        <f ca="1" t="shared" si="0"/>
        <v>13.48</v>
      </c>
      <c r="G22" s="43"/>
    </row>
    <row r="23" customHeight="1" spans="1:7">
      <c r="A23" s="46">
        <v>21</v>
      </c>
      <c r="B23" s="56" t="s">
        <v>42</v>
      </c>
      <c r="C23" s="58" t="s">
        <v>34</v>
      </c>
      <c r="D23" s="49" t="s">
        <v>43</v>
      </c>
      <c r="E23" s="56" t="s">
        <v>11</v>
      </c>
      <c r="F23" s="56">
        <f ca="1" t="shared" si="0"/>
        <v>55.15</v>
      </c>
      <c r="G23" s="49"/>
    </row>
    <row r="24" customHeight="1" spans="1:7">
      <c r="A24" s="50">
        <v>22</v>
      </c>
      <c r="B24" s="56"/>
      <c r="C24" s="59" t="s">
        <v>36</v>
      </c>
      <c r="D24" s="39" t="s">
        <v>44</v>
      </c>
      <c r="E24" s="60" t="s">
        <v>11</v>
      </c>
      <c r="F24" s="60">
        <f ca="1" t="shared" si="0"/>
        <v>22.94</v>
      </c>
      <c r="G24" s="39"/>
    </row>
    <row r="25" customHeight="1" spans="1:7">
      <c r="A25" s="50">
        <v>23</v>
      </c>
      <c r="B25" s="56"/>
      <c r="C25" s="59" t="s">
        <v>39</v>
      </c>
      <c r="D25" s="39" t="s">
        <v>45</v>
      </c>
      <c r="E25" s="60" t="s">
        <v>11</v>
      </c>
      <c r="F25" s="60">
        <f ca="1" t="shared" si="0"/>
        <v>29.96</v>
      </c>
      <c r="G25" s="39"/>
    </row>
    <row r="26" customHeight="1" spans="1:7">
      <c r="A26" s="54">
        <v>24</v>
      </c>
      <c r="B26" s="62"/>
      <c r="C26" s="63" t="s">
        <v>41</v>
      </c>
      <c r="D26" s="43" t="s">
        <v>46</v>
      </c>
      <c r="E26" s="43" t="s">
        <v>11</v>
      </c>
      <c r="F26" s="43">
        <f ca="1" t="shared" si="0"/>
        <v>14.26</v>
      </c>
      <c r="G26" s="43"/>
    </row>
    <row r="27" customHeight="1" spans="1:7">
      <c r="A27" s="46">
        <v>25</v>
      </c>
      <c r="B27" s="56" t="s">
        <v>47</v>
      </c>
      <c r="C27" s="64" t="s">
        <v>48</v>
      </c>
      <c r="D27" s="49" t="s">
        <v>49</v>
      </c>
      <c r="E27" s="56" t="s">
        <v>11</v>
      </c>
      <c r="F27" s="56">
        <f ca="1" t="shared" si="0"/>
        <v>31.98</v>
      </c>
      <c r="G27" s="49"/>
    </row>
    <row r="28" customHeight="1" spans="1:7">
      <c r="A28" s="50">
        <v>26</v>
      </c>
      <c r="B28" s="56"/>
      <c r="C28" s="59" t="s">
        <v>50</v>
      </c>
      <c r="D28" s="39" t="s">
        <v>51</v>
      </c>
      <c r="E28" s="60" t="s">
        <v>11</v>
      </c>
      <c r="F28" s="60">
        <f ca="1" t="shared" si="0"/>
        <v>46.88</v>
      </c>
      <c r="G28" s="39"/>
    </row>
    <row r="29" customHeight="1" spans="1:7">
      <c r="A29" s="54">
        <v>27</v>
      </c>
      <c r="B29" s="62"/>
      <c r="C29" s="63" t="s">
        <v>52</v>
      </c>
      <c r="D29" s="43" t="s">
        <v>53</v>
      </c>
      <c r="E29" s="43" t="s">
        <v>11</v>
      </c>
      <c r="F29" s="43">
        <f ca="1" t="shared" si="0"/>
        <v>17.66</v>
      </c>
      <c r="G29" s="43"/>
    </row>
    <row r="30" customHeight="1" spans="1:7">
      <c r="A30" s="46">
        <v>28</v>
      </c>
      <c r="B30" s="56" t="s">
        <v>54</v>
      </c>
      <c r="C30" s="65" t="s">
        <v>55</v>
      </c>
      <c r="D30" s="49" t="s">
        <v>56</v>
      </c>
      <c r="E30" s="56" t="s">
        <v>11</v>
      </c>
      <c r="F30" s="49">
        <f ca="1" t="shared" si="0"/>
        <v>113.6</v>
      </c>
      <c r="G30" s="49"/>
    </row>
    <row r="31" customHeight="1" spans="1:7">
      <c r="A31" s="50">
        <v>29</v>
      </c>
      <c r="B31" s="56"/>
      <c r="C31" s="66" t="s">
        <v>57</v>
      </c>
      <c r="D31" s="39" t="s">
        <v>58</v>
      </c>
      <c r="E31" s="60" t="s">
        <v>11</v>
      </c>
      <c r="F31" s="39">
        <f ca="1" t="shared" si="0"/>
        <v>433.8</v>
      </c>
      <c r="G31" s="39"/>
    </row>
    <row r="32" customHeight="1" spans="1:7">
      <c r="A32" s="50">
        <v>30</v>
      </c>
      <c r="B32" s="56"/>
      <c r="C32" s="59" t="s">
        <v>36</v>
      </c>
      <c r="D32" s="39" t="s">
        <v>59</v>
      </c>
      <c r="E32" s="60" t="s">
        <v>11</v>
      </c>
      <c r="F32" s="39">
        <f ca="1" t="shared" si="0"/>
        <v>38.68</v>
      </c>
      <c r="G32" s="39"/>
    </row>
    <row r="33" customHeight="1" spans="1:7">
      <c r="A33" s="50">
        <v>31</v>
      </c>
      <c r="B33" s="56"/>
      <c r="C33" s="59" t="s">
        <v>39</v>
      </c>
      <c r="D33" s="39" t="s">
        <v>60</v>
      </c>
      <c r="E33" s="60" t="s">
        <v>11</v>
      </c>
      <c r="F33" s="39">
        <f ca="1" t="shared" si="0"/>
        <v>69</v>
      </c>
      <c r="G33" s="39"/>
    </row>
    <row r="34" ht="38" customHeight="1" spans="1:7">
      <c r="A34" s="54">
        <v>32</v>
      </c>
      <c r="B34" s="62"/>
      <c r="C34" s="63" t="s">
        <v>41</v>
      </c>
      <c r="D34" s="43" t="s">
        <v>61</v>
      </c>
      <c r="E34" s="43" t="s">
        <v>11</v>
      </c>
      <c r="F34" s="43">
        <f ca="1" t="shared" si="0"/>
        <v>19.28</v>
      </c>
      <c r="G34" s="43"/>
    </row>
    <row r="35" customHeight="1" spans="1:7">
      <c r="A35" s="46">
        <v>33</v>
      </c>
      <c r="B35" s="49" t="s">
        <v>62</v>
      </c>
      <c r="C35" s="58" t="s">
        <v>55</v>
      </c>
      <c r="D35" s="49" t="s">
        <v>63</v>
      </c>
      <c r="E35" s="56" t="s">
        <v>11</v>
      </c>
      <c r="F35" s="49">
        <f ca="1" t="shared" si="0"/>
        <v>189.4</v>
      </c>
      <c r="G35" s="49"/>
    </row>
    <row r="36" customHeight="1" spans="1:7">
      <c r="A36" s="50">
        <v>34</v>
      </c>
      <c r="B36" s="60" t="s">
        <v>62</v>
      </c>
      <c r="C36" s="66" t="s">
        <v>64</v>
      </c>
      <c r="D36" s="39" t="s">
        <v>65</v>
      </c>
      <c r="E36" s="60" t="s">
        <v>11</v>
      </c>
      <c r="F36" s="39">
        <f ca="1" t="shared" si="0"/>
        <v>206.6</v>
      </c>
      <c r="G36" s="39"/>
    </row>
    <row r="37" customHeight="1" spans="1:7">
      <c r="A37" s="50">
        <v>35</v>
      </c>
      <c r="B37" s="56"/>
      <c r="C37" s="59" t="s">
        <v>36</v>
      </c>
      <c r="D37" s="39" t="s">
        <v>66</v>
      </c>
      <c r="E37" s="60" t="s">
        <v>11</v>
      </c>
      <c r="F37" s="39">
        <f ca="1" t="shared" si="0"/>
        <v>41.24</v>
      </c>
      <c r="G37" s="39"/>
    </row>
    <row r="38" customHeight="1" spans="1:7">
      <c r="A38" s="50">
        <v>36</v>
      </c>
      <c r="B38" s="56"/>
      <c r="C38" s="59" t="s">
        <v>39</v>
      </c>
      <c r="D38" s="39" t="s">
        <v>67</v>
      </c>
      <c r="E38" s="60" t="s">
        <v>11</v>
      </c>
      <c r="F38" s="39">
        <f ca="1" t="shared" si="0"/>
        <v>57.3</v>
      </c>
      <c r="G38" s="39"/>
    </row>
    <row r="39" customHeight="1" spans="1:7">
      <c r="A39" s="54">
        <v>37</v>
      </c>
      <c r="B39" s="62"/>
      <c r="C39" s="63" t="s">
        <v>41</v>
      </c>
      <c r="D39" s="43" t="s">
        <v>68</v>
      </c>
      <c r="E39" s="43" t="s">
        <v>11</v>
      </c>
      <c r="F39" s="43">
        <f ca="1" t="shared" si="0"/>
        <v>25.88</v>
      </c>
      <c r="G39" s="43"/>
    </row>
    <row r="40" customHeight="1" spans="1:7">
      <c r="A40" s="46">
        <v>38</v>
      </c>
      <c r="B40" s="67" t="s">
        <v>69</v>
      </c>
      <c r="C40" s="68"/>
      <c r="D40" s="69"/>
      <c r="E40" s="70" t="s">
        <v>11</v>
      </c>
      <c r="F40" s="71">
        <f ca="1">SUM(F3:F39)</f>
        <v>1953.64</v>
      </c>
      <c r="G40" s="49"/>
    </row>
    <row r="41" customHeight="1" spans="1:7">
      <c r="A41" s="50">
        <v>39</v>
      </c>
      <c r="B41" s="39"/>
      <c r="C41" s="40"/>
      <c r="D41" s="39"/>
      <c r="E41" s="39"/>
      <c r="F41" s="39"/>
      <c r="G41" s="39"/>
    </row>
    <row r="42" customHeight="1" spans="1:7">
      <c r="A42" s="50">
        <v>40</v>
      </c>
      <c r="B42" s="39"/>
      <c r="C42" s="40"/>
      <c r="D42" s="39"/>
      <c r="E42" s="39"/>
      <c r="F42" s="39"/>
      <c r="G42" s="39"/>
    </row>
    <row r="43" customHeight="1" spans="1:7">
      <c r="A43" s="50">
        <v>41</v>
      </c>
      <c r="B43" s="39"/>
      <c r="C43" s="40"/>
      <c r="D43" s="39"/>
      <c r="E43" s="39"/>
      <c r="F43" s="39"/>
      <c r="G43" s="39"/>
    </row>
  </sheetData>
  <mergeCells count="10">
    <mergeCell ref="A1:G1"/>
    <mergeCell ref="B40:D40"/>
    <mergeCell ref="B3:B9"/>
    <mergeCell ref="B10:B14"/>
    <mergeCell ref="B15:B16"/>
    <mergeCell ref="B19:B22"/>
    <mergeCell ref="B23:B26"/>
    <mergeCell ref="B27:B29"/>
    <mergeCell ref="B30:B34"/>
    <mergeCell ref="B36:B39"/>
  </mergeCells>
  <pageMargins left="0.751388888888889" right="0.751388888888889" top="0.511805555555556" bottom="0.668055555555556" header="0.313888888888889" footer="0.275"/>
  <pageSetup paperSize="9" orientation="landscape" horizontalDpi="600"/>
  <headerFooter>
    <oddFooter>&amp;C第 &amp;P 页，共 &amp;N 页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"/>
  <sheetViews>
    <sheetView workbookViewId="0">
      <selection activeCell="H22" sqref="H22"/>
    </sheetView>
  </sheetViews>
  <sheetFormatPr defaultColWidth="9" defaultRowHeight="30" customHeight="1" outlineLevelCol="6"/>
  <cols>
    <col min="1" max="1" width="5.3716814159292" style="19" customWidth="1"/>
    <col min="2" max="2" width="15.1858407079646" style="19" customWidth="1"/>
    <col min="3" max="3" width="6.24778761061947" style="19" customWidth="1"/>
    <col min="4" max="4" width="11.3805309734513" style="19" customWidth="1"/>
    <col min="5" max="5" width="15.646017699115" style="19" customWidth="1"/>
    <col min="6" max="6" width="18.4601769911504" style="19" customWidth="1"/>
    <col min="7" max="7" width="15.4247787610619" style="19" customWidth="1"/>
    <col min="8" max="8" width="17.3716814159292" style="18" customWidth="1"/>
    <col min="9" max="9" width="12.6283185840708" style="18"/>
    <col min="10" max="16384" width="9" style="18"/>
  </cols>
  <sheetData>
    <row r="1" s="18" customFormat="1" ht="33" customHeight="1" spans="1:7">
      <c r="A1" s="20" t="s">
        <v>169</v>
      </c>
      <c r="B1" s="20"/>
      <c r="C1" s="20"/>
      <c r="D1" s="20"/>
      <c r="E1" s="20"/>
      <c r="F1" s="20"/>
      <c r="G1" s="20"/>
    </row>
    <row r="2" s="18" customFormat="1" ht="27" customHeight="1" spans="1:7">
      <c r="A2" s="21" t="s">
        <v>1</v>
      </c>
      <c r="B2" s="21" t="s">
        <v>3</v>
      </c>
      <c r="C2" s="21" t="s">
        <v>5</v>
      </c>
      <c r="D2" s="21" t="s">
        <v>71</v>
      </c>
      <c r="E2" s="21" t="s">
        <v>72</v>
      </c>
      <c r="F2" s="21" t="s">
        <v>73</v>
      </c>
      <c r="G2" s="21" t="s">
        <v>7</v>
      </c>
    </row>
    <row r="3" s="18" customFormat="1" ht="27" customHeight="1" spans="1:7">
      <c r="A3" s="22">
        <v>1</v>
      </c>
      <c r="B3" s="23" t="s">
        <v>74</v>
      </c>
      <c r="C3" s="22" t="s">
        <v>75</v>
      </c>
      <c r="D3" s="22">
        <f ca="1">SUM('2#楼线条工程量计算式'!F3)</f>
        <v>17.8</v>
      </c>
      <c r="E3" s="24">
        <v>335.51</v>
      </c>
      <c r="F3" s="25">
        <f ca="1" t="shared" ref="F3:F9" si="0">D3*E3</f>
        <v>5972.078</v>
      </c>
      <c r="G3" s="22"/>
    </row>
    <row r="4" s="18" customFormat="1" ht="27" customHeight="1" spans="1:7">
      <c r="A4" s="22">
        <v>2</v>
      </c>
      <c r="B4" s="23" t="s">
        <v>76</v>
      </c>
      <c r="C4" s="22" t="s">
        <v>75</v>
      </c>
      <c r="D4" s="22">
        <f ca="1">SUM('2#楼线条工程量计算式'!F4)</f>
        <v>47.2</v>
      </c>
      <c r="E4" s="24">
        <v>60.26</v>
      </c>
      <c r="F4" s="25">
        <f ca="1" t="shared" si="0"/>
        <v>2844.272</v>
      </c>
      <c r="G4" s="22"/>
    </row>
    <row r="5" s="18" customFormat="1" ht="27" customHeight="1" spans="1:7">
      <c r="A5" s="22">
        <v>3</v>
      </c>
      <c r="B5" s="23" t="s">
        <v>77</v>
      </c>
      <c r="C5" s="22" t="s">
        <v>75</v>
      </c>
      <c r="D5" s="22">
        <f ca="1">SUM('2#楼线条工程量计算式'!F5)</f>
        <v>47.2</v>
      </c>
      <c r="E5" s="24">
        <v>100.85</v>
      </c>
      <c r="F5" s="25">
        <f ca="1" t="shared" si="0"/>
        <v>4760.12</v>
      </c>
      <c r="G5" s="22"/>
    </row>
    <row r="6" s="18" customFormat="1" ht="27" customHeight="1" spans="1:7">
      <c r="A6" s="22">
        <v>4</v>
      </c>
      <c r="B6" s="23" t="s">
        <v>78</v>
      </c>
      <c r="C6" s="22" t="s">
        <v>75</v>
      </c>
      <c r="D6" s="22">
        <f ca="1">SUM('2#楼线条工程量计算式'!F6)</f>
        <v>17.8</v>
      </c>
      <c r="E6" s="24">
        <v>141.44</v>
      </c>
      <c r="F6" s="25">
        <f ca="1" t="shared" si="0"/>
        <v>2517.632</v>
      </c>
      <c r="G6" s="22"/>
    </row>
    <row r="7" s="18" customFormat="1" ht="27" customHeight="1" spans="1:7">
      <c r="A7" s="22">
        <v>5</v>
      </c>
      <c r="B7" s="23" t="s">
        <v>79</v>
      </c>
      <c r="C7" s="22" t="s">
        <v>75</v>
      </c>
      <c r="D7" s="22">
        <f ca="1">SUM('2#楼线条工程量计算式'!F15,'2#楼线条工程量计算式'!F17)</f>
        <v>58.8</v>
      </c>
      <c r="E7" s="24">
        <v>272.33</v>
      </c>
      <c r="F7" s="25">
        <f ca="1" t="shared" si="0"/>
        <v>16013.004</v>
      </c>
      <c r="G7" s="22"/>
    </row>
    <row r="8" s="18" customFormat="1" ht="27" customHeight="1" spans="1:7">
      <c r="A8" s="22">
        <v>6</v>
      </c>
      <c r="B8" s="23" t="s">
        <v>80</v>
      </c>
      <c r="C8" s="22" t="s">
        <v>75</v>
      </c>
      <c r="D8" s="22">
        <f ca="1">SUM('2#楼线条工程量计算式'!F11)</f>
        <v>17.8</v>
      </c>
      <c r="E8" s="24">
        <v>326.36</v>
      </c>
      <c r="F8" s="25">
        <f ca="1" t="shared" si="0"/>
        <v>5809.208</v>
      </c>
      <c r="G8" s="22"/>
    </row>
    <row r="9" s="18" customFormat="1" ht="27" customHeight="1" spans="1:7">
      <c r="A9" s="22">
        <v>7</v>
      </c>
      <c r="B9" s="23" t="s">
        <v>81</v>
      </c>
      <c r="C9" s="22" t="s">
        <v>75</v>
      </c>
      <c r="D9" s="22">
        <f ca="1">SUM('2#楼线条工程量计算式'!F12)</f>
        <v>17.8</v>
      </c>
      <c r="E9" s="24">
        <v>441.36</v>
      </c>
      <c r="F9" s="25">
        <f ca="1" t="shared" si="0"/>
        <v>7856.208</v>
      </c>
      <c r="G9" s="22"/>
    </row>
    <row r="10" s="18" customFormat="1" ht="27" customHeight="1" spans="1:7">
      <c r="A10" s="22">
        <v>8</v>
      </c>
      <c r="B10" s="26" t="s">
        <v>170</v>
      </c>
      <c r="C10" s="22" t="s">
        <v>75</v>
      </c>
      <c r="D10" s="22"/>
      <c r="E10" s="24">
        <v>495.47</v>
      </c>
      <c r="F10" s="25"/>
      <c r="G10" s="22"/>
    </row>
    <row r="11" s="18" customFormat="1" ht="27" customHeight="1" spans="1:7">
      <c r="A11" s="22">
        <v>9</v>
      </c>
      <c r="B11" s="23" t="s">
        <v>83</v>
      </c>
      <c r="C11" s="22" t="s">
        <v>75</v>
      </c>
      <c r="D11" s="22">
        <f ca="1">SUM('2#楼线条工程量计算式'!F14)</f>
        <v>17.8</v>
      </c>
      <c r="E11" s="24">
        <v>105.96</v>
      </c>
      <c r="F11" s="25">
        <f ca="1">D11*E11</f>
        <v>1886.088</v>
      </c>
      <c r="G11" s="22"/>
    </row>
    <row r="12" s="18" customFormat="1" ht="27" customHeight="1" spans="1:7">
      <c r="A12" s="22">
        <v>10</v>
      </c>
      <c r="B12" s="26" t="s">
        <v>171</v>
      </c>
      <c r="C12" s="22" t="s">
        <v>75</v>
      </c>
      <c r="D12" s="27"/>
      <c r="E12" s="24">
        <v>85.67</v>
      </c>
      <c r="F12" s="25"/>
      <c r="G12" s="22"/>
    </row>
    <row r="13" s="18" customFormat="1" ht="27" customHeight="1" spans="1:7">
      <c r="A13" s="22">
        <v>11</v>
      </c>
      <c r="B13" s="23" t="s">
        <v>85</v>
      </c>
      <c r="C13" s="22" t="s">
        <v>75</v>
      </c>
      <c r="D13" s="27">
        <f ca="1">SUM('2#楼线条工程量计算式'!F13)</f>
        <v>36.6</v>
      </c>
      <c r="E13" s="24">
        <v>254.34</v>
      </c>
      <c r="F13" s="25">
        <f ca="1" t="shared" ref="F13:F18" si="1">D13*E13</f>
        <v>9308.844</v>
      </c>
      <c r="G13" s="22"/>
    </row>
    <row r="14" s="18" customFormat="1" ht="27" customHeight="1" spans="1:7">
      <c r="A14" s="22">
        <v>12</v>
      </c>
      <c r="B14" s="23" t="s">
        <v>86</v>
      </c>
      <c r="C14" s="22" t="s">
        <v>75</v>
      </c>
      <c r="D14" s="22">
        <f ca="1">SUM('2#楼线条工程量计算式'!F16,'2#楼线条工程量计算式'!F18)</f>
        <v>29.4</v>
      </c>
      <c r="E14" s="24">
        <v>154.97</v>
      </c>
      <c r="F14" s="25">
        <f ca="1" t="shared" si="1"/>
        <v>4556.118</v>
      </c>
      <c r="G14" s="22"/>
    </row>
    <row r="15" s="18" customFormat="1" ht="27" customHeight="1" spans="1:7">
      <c r="A15" s="22">
        <v>13</v>
      </c>
      <c r="B15" s="23" t="s">
        <v>87</v>
      </c>
      <c r="C15" s="22" t="s">
        <v>75</v>
      </c>
      <c r="D15" s="22">
        <f ca="1">SUM('2#楼线条工程量计算式'!F7)</f>
        <v>29.4</v>
      </c>
      <c r="E15" s="24">
        <v>318.41</v>
      </c>
      <c r="F15" s="25">
        <f ca="1" t="shared" si="1"/>
        <v>9361.254</v>
      </c>
      <c r="G15" s="22"/>
    </row>
    <row r="16" s="18" customFormat="1" ht="27" customHeight="1" spans="1:7">
      <c r="A16" s="22">
        <v>14</v>
      </c>
      <c r="B16" s="23" t="s">
        <v>88</v>
      </c>
      <c r="C16" s="22" t="s">
        <v>75</v>
      </c>
      <c r="D16" s="22">
        <f ca="1">SUM('2#楼线条工程量计算式'!F8)</f>
        <v>29.4</v>
      </c>
      <c r="E16" s="24">
        <v>208.26</v>
      </c>
      <c r="F16" s="25">
        <f ca="1" t="shared" si="1"/>
        <v>6122.844</v>
      </c>
      <c r="G16" s="22"/>
    </row>
    <row r="17" s="18" customFormat="1" ht="27" customHeight="1" spans="1:7">
      <c r="A17" s="22">
        <v>15</v>
      </c>
      <c r="B17" s="23" t="s">
        <v>89</v>
      </c>
      <c r="C17" s="22" t="s">
        <v>75</v>
      </c>
      <c r="D17" s="22">
        <f ca="1">SUM('2#楼线条工程量计算式'!F9)</f>
        <v>14.4</v>
      </c>
      <c r="E17" s="24">
        <v>229.17</v>
      </c>
      <c r="F17" s="25">
        <f ca="1" t="shared" si="1"/>
        <v>3300.048</v>
      </c>
      <c r="G17" s="22"/>
    </row>
    <row r="18" s="18" customFormat="1" ht="27" customHeight="1" spans="1:7">
      <c r="A18" s="22">
        <v>16</v>
      </c>
      <c r="B18" s="23" t="s">
        <v>90</v>
      </c>
      <c r="C18" s="22" t="s">
        <v>75</v>
      </c>
      <c r="D18" s="22">
        <f ca="1">SUM('2#楼线条工程量计算式'!F10)</f>
        <v>17.8</v>
      </c>
      <c r="E18" s="24">
        <v>308.46</v>
      </c>
      <c r="F18" s="25">
        <f ca="1" t="shared" si="1"/>
        <v>5490.588</v>
      </c>
      <c r="G18" s="22"/>
    </row>
    <row r="19" s="18" customFormat="1" ht="27" customHeight="1" spans="1:7">
      <c r="A19" s="22">
        <v>17</v>
      </c>
      <c r="B19" s="28" t="s">
        <v>91</v>
      </c>
      <c r="C19" s="22" t="s">
        <v>75</v>
      </c>
      <c r="D19" s="22">
        <f ca="1">SUM('2#楼线条工程量计算式'!F36,'2#楼线条工程量计算式'!F35,'2#楼线条工程量计算式'!F31,'2#楼线条工程量计算式'!F30,'2#楼线条工程量计算式'!F23,'2#楼线条工程量计算式'!F19)</f>
        <v>1051.9</v>
      </c>
      <c r="E19" s="24">
        <v>37.04</v>
      </c>
      <c r="F19" s="25">
        <f ca="1" t="shared" ref="F13:F25" si="2">D19*E19</f>
        <v>38962.376</v>
      </c>
      <c r="G19" s="22"/>
    </row>
    <row r="20" s="18" customFormat="1" ht="27" customHeight="1" spans="1:7">
      <c r="A20" s="22">
        <v>18</v>
      </c>
      <c r="B20" s="29" t="s">
        <v>92</v>
      </c>
      <c r="C20" s="22" t="s">
        <v>75</v>
      </c>
      <c r="D20" s="22">
        <f ca="1">SUM('2#楼线条工程量计算式'!F20,'2#楼线条工程量计算式'!F24,'2#楼线条工程量计算式'!F32,'2#楼线条工程量计算式'!F37)</f>
        <v>136.2</v>
      </c>
      <c r="E20" s="24">
        <v>16.67</v>
      </c>
      <c r="F20" s="25">
        <f ca="1" t="shared" si="2"/>
        <v>2270.454</v>
      </c>
      <c r="G20" s="22"/>
    </row>
    <row r="21" s="18" customFormat="1" ht="27" customHeight="1" spans="1:7">
      <c r="A21" s="22">
        <v>19</v>
      </c>
      <c r="B21" s="29" t="s">
        <v>93</v>
      </c>
      <c r="C21" s="22" t="s">
        <v>75</v>
      </c>
      <c r="D21" s="22">
        <f ca="1">SUM('2#楼线条工程量计算式'!F38,'2#楼线条工程量计算式'!F33,'2#楼线条工程量计算式'!F25,'2#楼线条工程量计算式'!F21)</f>
        <v>196.62</v>
      </c>
      <c r="E21" s="24">
        <v>25.78</v>
      </c>
      <c r="F21" s="25">
        <f ca="1" t="shared" si="2"/>
        <v>5068.8636</v>
      </c>
      <c r="G21" s="22"/>
    </row>
    <row r="22" s="18" customFormat="1" ht="27" customHeight="1" spans="1:7">
      <c r="A22" s="22">
        <v>20</v>
      </c>
      <c r="B22" s="29" t="s">
        <v>94</v>
      </c>
      <c r="C22" s="22" t="s">
        <v>75</v>
      </c>
      <c r="D22" s="22">
        <f ca="1">SUM('2#楼线条工程量计算式'!F22,'2#楼线条工程量计算式'!F39,'2#楼线条工程量计算式'!F34,'2#楼线条工程量计算式'!F26)</f>
        <v>72.9</v>
      </c>
      <c r="E22" s="24">
        <v>44</v>
      </c>
      <c r="F22" s="25">
        <f ca="1" t="shared" si="2"/>
        <v>3207.6</v>
      </c>
      <c r="G22" s="22"/>
    </row>
    <row r="23" s="18" customFormat="1" ht="27" customHeight="1" spans="1:7">
      <c r="A23" s="22">
        <v>21</v>
      </c>
      <c r="B23" s="30" t="s">
        <v>95</v>
      </c>
      <c r="C23" s="22" t="s">
        <v>75</v>
      </c>
      <c r="D23" s="22">
        <f ca="1">SUM('2#楼线条工程量计算式'!F27)</f>
        <v>31.98</v>
      </c>
      <c r="E23" s="24">
        <v>244.63</v>
      </c>
      <c r="F23" s="25">
        <f ca="1" t="shared" si="2"/>
        <v>7823.2674</v>
      </c>
      <c r="G23" s="22"/>
    </row>
    <row r="24" s="18" customFormat="1" ht="27" customHeight="1" spans="1:7">
      <c r="A24" s="22">
        <v>22</v>
      </c>
      <c r="B24" s="29" t="s">
        <v>96</v>
      </c>
      <c r="C24" s="22" t="s">
        <v>75</v>
      </c>
      <c r="D24" s="22">
        <f ca="1">SUM('2#楼线条工程量计算式'!F28)</f>
        <v>46.88</v>
      </c>
      <c r="E24" s="24">
        <v>187.73</v>
      </c>
      <c r="F24" s="25">
        <f ca="1" t="shared" si="2"/>
        <v>8800.7824</v>
      </c>
      <c r="G24" s="22"/>
    </row>
    <row r="25" s="18" customFormat="1" ht="27" customHeight="1" spans="1:7">
      <c r="A25" s="22">
        <v>23</v>
      </c>
      <c r="B25" s="29" t="s">
        <v>97</v>
      </c>
      <c r="C25" s="22" t="s">
        <v>75</v>
      </c>
      <c r="D25" s="22">
        <f ca="1">SUM('2#楼线条工程量计算式'!F29)</f>
        <v>17.66</v>
      </c>
      <c r="E25" s="24">
        <v>4017.42</v>
      </c>
      <c r="F25" s="25">
        <f ca="1" t="shared" si="2"/>
        <v>70947.6372</v>
      </c>
      <c r="G25" s="22"/>
    </row>
    <row r="26" s="18" customFormat="1" ht="27" customHeight="1" spans="1:7">
      <c r="A26" s="22">
        <v>24</v>
      </c>
      <c r="B26" s="31" t="s">
        <v>98</v>
      </c>
      <c r="C26" s="32"/>
      <c r="D26" s="32"/>
      <c r="E26" s="31" t="s">
        <v>99</v>
      </c>
      <c r="F26" s="33">
        <f ca="1">SUM(F3:F25)</f>
        <v>222879.2866</v>
      </c>
      <c r="G26" s="34"/>
    </row>
  </sheetData>
  <mergeCells count="2">
    <mergeCell ref="A1:G1"/>
    <mergeCell ref="B26:D26"/>
  </mergeCells>
  <pageMargins left="0.751388888888889" right="0.751388888888889" top="0.393055555555556" bottom="0.786805555555556" header="0.275" footer="0.511805555555556"/>
  <pageSetup paperSize="9" orientation="portrait" horizontalDpi="600"/>
  <headerFooter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7"/>
  <sheetViews>
    <sheetView view="pageBreakPreview" zoomScaleNormal="100" zoomScaleSheetLayoutView="100" workbookViewId="0">
      <selection activeCell="A20" sqref="A20"/>
    </sheetView>
  </sheetViews>
  <sheetFormatPr defaultColWidth="8.75221238938053" defaultRowHeight="15" outlineLevelCol="2"/>
  <cols>
    <col min="1" max="1" width="86.5044247787611" style="1" customWidth="1"/>
    <col min="2" max="2" width="76.1238938053097" style="1" customWidth="1"/>
    <col min="3" max="3" width="80.2477876106195" style="1" customWidth="1"/>
    <col min="4" max="16384" width="8.75221238938053" style="1"/>
  </cols>
  <sheetData>
    <row r="1" s="1" customFormat="1" ht="30" customHeight="1" spans="2:3">
      <c r="B1" s="3" t="s">
        <v>172</v>
      </c>
      <c r="C1" s="4" t="s">
        <v>173</v>
      </c>
    </row>
    <row r="2" s="1" customFormat="1" ht="30" customHeight="1" spans="2:3">
      <c r="B2" s="3"/>
      <c r="C2" s="3"/>
    </row>
    <row r="3" s="1" customFormat="1" ht="45" customHeight="1" spans="1:3">
      <c r="A3" s="5" t="s">
        <v>174</v>
      </c>
      <c r="B3" s="1" t="s">
        <v>175</v>
      </c>
      <c r="C3" s="1" t="s">
        <v>176</v>
      </c>
    </row>
    <row r="4" s="2" customFormat="1" ht="45" customHeight="1" spans="1:3">
      <c r="A4" s="6" t="s">
        <v>177</v>
      </c>
      <c r="B4" s="7" t="s">
        <v>178</v>
      </c>
      <c r="C4" s="8" t="s">
        <v>179</v>
      </c>
    </row>
    <row r="5" s="2" customFormat="1" ht="45" customHeight="1" spans="1:3">
      <c r="A5" s="3" t="s">
        <v>180</v>
      </c>
      <c r="B5" s="1" t="s">
        <v>181</v>
      </c>
      <c r="C5" s="8"/>
    </row>
    <row r="6" s="2" customFormat="1" ht="45" customHeight="1" spans="1:3">
      <c r="A6" s="9"/>
      <c r="B6" s="1" t="s">
        <v>182</v>
      </c>
      <c r="C6" s="1" t="s">
        <v>183</v>
      </c>
    </row>
    <row r="7" s="2" customFormat="1" ht="45" customHeight="1" spans="1:3">
      <c r="A7" s="10" t="s">
        <v>184</v>
      </c>
      <c r="B7" s="1" t="s">
        <v>185</v>
      </c>
      <c r="C7" s="1" t="s">
        <v>186</v>
      </c>
    </row>
    <row r="8" s="2" customFormat="1" ht="45" customHeight="1" spans="1:3">
      <c r="A8" s="9"/>
      <c r="B8" s="1" t="s">
        <v>187</v>
      </c>
      <c r="C8" s="1" t="s">
        <v>188</v>
      </c>
    </row>
    <row r="9" s="2" customFormat="1" ht="45" customHeight="1" spans="1:3">
      <c r="A9" s="11"/>
      <c r="B9" s="1" t="s">
        <v>189</v>
      </c>
      <c r="C9" s="7" t="s">
        <v>190</v>
      </c>
    </row>
    <row r="10" s="2" customFormat="1" ht="45" customHeight="1" spans="1:3">
      <c r="A10" s="11" t="s">
        <v>191</v>
      </c>
      <c r="B10" s="1" t="s">
        <v>192</v>
      </c>
      <c r="C10" s="1"/>
    </row>
    <row r="11" s="2" customFormat="1" ht="45" customHeight="1" spans="1:3">
      <c r="A11" s="12" t="s">
        <v>193</v>
      </c>
      <c r="B11" s="1" t="s">
        <v>194</v>
      </c>
      <c r="C11" s="1"/>
    </row>
    <row r="12" s="2" customFormat="1" ht="30" customHeight="1" spans="1:3">
      <c r="A12" s="13"/>
      <c r="B12" s="14"/>
      <c r="C12" s="1"/>
    </row>
    <row r="13" s="2" customFormat="1" ht="30" customHeight="1" spans="1:3">
      <c r="A13" s="13"/>
      <c r="B13" s="14"/>
      <c r="C13" s="1"/>
    </row>
    <row r="14" s="2" customFormat="1" ht="30" customHeight="1" spans="2:3">
      <c r="B14" s="14"/>
      <c r="C14" s="1"/>
    </row>
    <row r="15" s="2" customFormat="1" ht="30" customHeight="1" spans="1:3">
      <c r="A15" s="13"/>
      <c r="B15" s="14"/>
      <c r="C15" s="1"/>
    </row>
    <row r="16" s="2" customFormat="1" ht="30" customHeight="1" spans="1:3">
      <c r="A16" s="15" t="s">
        <v>195</v>
      </c>
      <c r="B16" s="14"/>
      <c r="C16" s="1"/>
    </row>
    <row r="17" s="2" customFormat="1" ht="30" customHeight="1" spans="2:3">
      <c r="B17" s="1"/>
      <c r="C17" s="7"/>
    </row>
    <row r="18" s="2" customFormat="1" ht="30" customHeight="1" spans="1:3">
      <c r="A18" s="10" t="s">
        <v>196</v>
      </c>
      <c r="B18" s="1"/>
      <c r="C18" s="1"/>
    </row>
    <row r="19" s="2" customFormat="1" ht="30" customHeight="1" spans="1:3">
      <c r="A19" s="1"/>
      <c r="B19" s="1"/>
      <c r="C19" s="10"/>
    </row>
    <row r="20" s="2" customFormat="1" ht="30" customHeight="1" spans="1:2">
      <c r="A20" s="1"/>
      <c r="B20" s="1"/>
    </row>
    <row r="21" s="2" customFormat="1" ht="30" customHeight="1" spans="1:2">
      <c r="A21" s="14"/>
      <c r="B21" s="14"/>
    </row>
    <row r="22" s="2" customFormat="1" ht="30" customHeight="1" spans="1:2">
      <c r="A22" s="14"/>
      <c r="B22" s="14"/>
    </row>
    <row r="23" s="2" customFormat="1" ht="45" customHeight="1" spans="1:2">
      <c r="A23" s="7"/>
      <c r="B23" s="16"/>
    </row>
    <row r="24" s="2" customFormat="1" ht="45" customHeight="1" spans="1:2">
      <c r="A24" s="1"/>
      <c r="B24" s="7"/>
    </row>
    <row r="25" s="2" customFormat="1" ht="45" customHeight="1" spans="1:2">
      <c r="A25" s="1"/>
      <c r="B25" s="7"/>
    </row>
    <row r="26" s="2" customFormat="1" ht="39.95" customHeight="1"/>
    <row r="27" s="2" customFormat="1" ht="39.95" customHeight="1" spans="1:2">
      <c r="A27" s="17"/>
      <c r="B27" s="17"/>
    </row>
  </sheetData>
  <mergeCells count="4">
    <mergeCell ref="A27:B27"/>
    <mergeCell ref="B1:B2"/>
    <mergeCell ref="C1:C2"/>
    <mergeCell ref="C4:C5"/>
  </mergeCells>
  <printOptions horizontalCentered="1"/>
  <pageMargins left="0.751388888888889" right="0.751388888888889" top="1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2#楼线条工程量计算式</vt:lpstr>
      <vt:lpstr>2#楼线条汇总</vt:lpstr>
      <vt:lpstr>3#楼线条工程量计算式</vt:lpstr>
      <vt:lpstr>3#楼线条汇总</vt:lpstr>
      <vt:lpstr>4#楼线条工程量计算式</vt:lpstr>
      <vt:lpstr>4#楼线条汇总</vt:lpstr>
      <vt:lpstr>封面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Lost1406700981</cp:lastModifiedBy>
  <dcterms:created xsi:type="dcterms:W3CDTF">2018-04-03T03:20:00Z</dcterms:created>
  <dcterms:modified xsi:type="dcterms:W3CDTF">2018-11-09T02:34:07Z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2052-10.1.0.7565</vt:lpwstr>
  </property>
  <property fmtid="{D5CDD505-2E9C-101B-9397-08002B2CF9AE}" pid="3" name="KSORubyTemplateID" linkTarget="0">
    <vt:lpwstr>11</vt:lpwstr>
  </property>
</Properties>
</file>